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ต้นทุนบริการ Quick Method\Quick Method ปี 2563\"/>
    </mc:Choice>
  </mc:AlternateContent>
  <xr:revisionPtr revIDLastSave="0" documentId="13_ncr:1_{4EFE7117-DB70-497E-B97C-A827C7259678}" xr6:coauthVersionLast="45" xr6:coauthVersionMax="45" xr10:uidLastSave="{00000000-0000-0000-0000-000000000000}"/>
  <bookViews>
    <workbookView xWindow="-109" yWindow="-109" windowWidth="26301" windowHeight="14305" xr2:uid="{918928E0-B5DE-43D3-8595-B0DD1AD4FB25}"/>
  </bookViews>
  <sheets>
    <sheet name="คำนวณUnit Cost เม.ย.63_18052563" sheetId="2" r:id="rId1"/>
    <sheet name="เม.ย.63 pop UC ค่ากลางQ2_2563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'เม.ย.63 pop UC ค่ากลางQ2_2563'!$A$6:$U$6</definedName>
    <definedName name="_q06">#REF!</definedName>
    <definedName name="DATA" localSheetId="0">#REF!</definedName>
    <definedName name="DATA">#REF!</definedName>
    <definedName name="_xlnm.Print_Titles" localSheetId="0">'คำนวณUnit Cost เม.ย.63_18052563'!$1:$4</definedName>
    <definedName name="q_รหัสหลัก51">#REF!</definedName>
    <definedName name="q_สสจ51">#REF!</definedName>
    <definedName name="q_สสอ_51">#REF!</definedName>
    <definedName name="q_สสอ51">#REF!</definedName>
    <definedName name="q_สอ_51">#REF!</definedName>
    <definedName name="q00_เขต">#REF!</definedName>
    <definedName name="q01_จังหวัด">#REF!</definedName>
    <definedName name="q01_รพสต9762">#REF!</definedName>
    <definedName name="q01_รหัสหลัก">#REF!</definedName>
    <definedName name="q01_สสจ">#REF!</definedName>
    <definedName name="q01_สสจ1">#REF!</definedName>
    <definedName name="q02_รพศ_รพท">[3]รพศ_รพท_รพช!$A$1:$V$836</definedName>
    <definedName name="q02_รพศ_รพท_รพช">#REF!</definedName>
    <definedName name="q03_ทำเนียบเตียงใหม่">#REF!</definedName>
    <definedName name="q03_ทำเนียบเตียงใหม่1">#REF!</definedName>
    <definedName name="q03_รพศ_รพท_รพช_52">#REF!</definedName>
    <definedName name="q03_สสอ">#REF!</definedName>
    <definedName name="q04_รพสต">#REF!</definedName>
    <definedName name="q05_รพศ_รพท_รพช_มีอำเภอรับผิดชอบ">#REF!</definedName>
    <definedName name="q05_หน่วยงานย่อย">#REF!</definedName>
    <definedName name="q06_รพ">#REF!</definedName>
    <definedName name="q07_สสอ">#REF!</definedName>
    <definedName name="q07_สสอ1">#REF!</definedName>
    <definedName name="q08_รพสตหน่วยงานย่อย">#REF!</definedName>
    <definedName name="q08_รพสตหน่วยงานย่อย1">#REF!</definedName>
    <definedName name="q1_รพ877">#REF!</definedName>
    <definedName name="q11_สสจ_มีเขตรหัสพื้นที่">#REF!</definedName>
    <definedName name="q12_รพศรพทรพช891">#REF!</definedName>
    <definedName name="q12_รพศรพทรพช8911">#REF!</definedName>
    <definedName name="q12_รพศรพทรพช896">#REF!</definedName>
    <definedName name="q12_สสจ_52">#REF!</definedName>
    <definedName name="q14_รพสต97631">#REF!</definedName>
    <definedName name="q2_รพ883">#REF!</definedName>
    <definedName name="Query1">#REF!</definedName>
    <definedName name="Query2">#REF!</definedName>
    <definedName name="t01_รพศรพทรพช876">#REF!</definedName>
    <definedName name="t02_สสอ">#REF!</definedName>
    <definedName name="t03_รพสต9762">#REF!</definedName>
    <definedName name="t11_สสจ_ที่ไม่ตรงกับ_t12_สสจ">#REF!</definedName>
    <definedName name="t13_รพศ_รพท_รพช_ที่ไม่ตรงกับ_t14_รพศ_รพท_รพช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>#REF!</definedName>
    <definedName name="t3_รพศรพทรพช883">[4]t3_รพศรพทรพช883!$A$1:$AH$884</definedName>
    <definedName name="จำนวนรพ_ตามSP">#REF!</definedName>
    <definedName name="จำนวนรพ_รายเขต">#REF!</definedName>
    <definedName name="ทำเนียบสถานบริการ">#REF!</definedName>
    <definedName name="รหัสหลัก5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Q452" i="2" l="1"/>
  <c r="BP452" i="2"/>
  <c r="U452" i="2"/>
  <c r="T452" i="2"/>
  <c r="AU451" i="2"/>
  <c r="AT451" i="2"/>
  <c r="BU450" i="2"/>
  <c r="BT450" i="2"/>
  <c r="Y450" i="2"/>
  <c r="X450" i="2"/>
  <c r="BC447" i="2"/>
  <c r="BB447" i="2"/>
  <c r="S447" i="2"/>
  <c r="R447" i="2"/>
  <c r="BE446" i="2"/>
  <c r="BD446" i="2"/>
  <c r="AD446" i="2"/>
  <c r="AC446" i="2"/>
  <c r="BE444" i="2"/>
  <c r="AE444" i="2"/>
  <c r="AE463" i="2" s="1"/>
  <c r="BQ443" i="2"/>
  <c r="BP443" i="2"/>
  <c r="BE443" i="2"/>
  <c r="BD443" i="2"/>
  <c r="AS443" i="2"/>
  <c r="AR443" i="2"/>
  <c r="AG443" i="2"/>
  <c r="AF443" i="2"/>
  <c r="U443" i="2"/>
  <c r="T443" i="2"/>
  <c r="I443" i="2"/>
  <c r="H443" i="2"/>
  <c r="BY442" i="2"/>
  <c r="BX442" i="2"/>
  <c r="BW442" i="2"/>
  <c r="BV442" i="2"/>
  <c r="BU442" i="2"/>
  <c r="BT442" i="2"/>
  <c r="BS442" i="2"/>
  <c r="BS444" i="2" s="1"/>
  <c r="BS463" i="2" s="1"/>
  <c r="BR442" i="2"/>
  <c r="BR444" i="2" s="1"/>
  <c r="BQ442" i="2"/>
  <c r="BP442" i="2"/>
  <c r="BO442" i="2"/>
  <c r="BN442" i="2"/>
  <c r="BM442" i="2"/>
  <c r="BL442" i="2"/>
  <c r="BK442" i="2"/>
  <c r="BJ442" i="2"/>
  <c r="BI442" i="2"/>
  <c r="BH442" i="2"/>
  <c r="BG442" i="2"/>
  <c r="BF442" i="2"/>
  <c r="BF444" i="2" s="1"/>
  <c r="BE442" i="2"/>
  <c r="BD442" i="2"/>
  <c r="BC442" i="2"/>
  <c r="BB442" i="2"/>
  <c r="BA442" i="2"/>
  <c r="AZ442" i="2"/>
  <c r="AY442" i="2"/>
  <c r="AX442" i="2"/>
  <c r="AW442" i="2"/>
  <c r="AV442" i="2"/>
  <c r="AU442" i="2"/>
  <c r="AT442" i="2"/>
  <c r="AS442" i="2"/>
  <c r="AR442" i="2"/>
  <c r="AQ442" i="2"/>
  <c r="AP442" i="2"/>
  <c r="AO442" i="2"/>
  <c r="AN442" i="2"/>
  <c r="AM442" i="2"/>
  <c r="AL442" i="2"/>
  <c r="AK442" i="2"/>
  <c r="AJ442" i="2"/>
  <c r="AI442" i="2"/>
  <c r="AH442" i="2"/>
  <c r="AG442" i="2"/>
  <c r="AF442" i="2"/>
  <c r="AE442" i="2"/>
  <c r="AD442" i="2"/>
  <c r="AC442" i="2"/>
  <c r="AB442" i="2"/>
  <c r="AA442" i="2"/>
  <c r="Z442" i="2"/>
  <c r="Y442" i="2"/>
  <c r="X442" i="2"/>
  <c r="W442" i="2"/>
  <c r="V442" i="2"/>
  <c r="U442" i="2"/>
  <c r="T442" i="2"/>
  <c r="S442" i="2"/>
  <c r="R442" i="2"/>
  <c r="Q442" i="2"/>
  <c r="P442" i="2"/>
  <c r="O442" i="2"/>
  <c r="N442" i="2"/>
  <c r="M442" i="2"/>
  <c r="L442" i="2"/>
  <c r="K442" i="2"/>
  <c r="J442" i="2"/>
  <c r="I442" i="2"/>
  <c r="H442" i="2"/>
  <c r="G442" i="2"/>
  <c r="F442" i="2"/>
  <c r="E442" i="2"/>
  <c r="D442" i="2"/>
  <c r="BY441" i="2"/>
  <c r="BX441" i="2"/>
  <c r="BW441" i="2"/>
  <c r="BV441" i="2"/>
  <c r="BU441" i="2"/>
  <c r="BT441" i="2"/>
  <c r="BS441" i="2"/>
  <c r="BR441" i="2"/>
  <c r="BQ441" i="2"/>
  <c r="BP441" i="2"/>
  <c r="BO441" i="2"/>
  <c r="BN441" i="2"/>
  <c r="BM441" i="2"/>
  <c r="BL441" i="2"/>
  <c r="BK441" i="2"/>
  <c r="BJ441" i="2"/>
  <c r="BI441" i="2"/>
  <c r="BH441" i="2"/>
  <c r="BG441" i="2"/>
  <c r="BF441" i="2"/>
  <c r="BE441" i="2"/>
  <c r="BD441" i="2"/>
  <c r="BC441" i="2"/>
  <c r="BB441" i="2"/>
  <c r="BA441" i="2"/>
  <c r="AZ441" i="2"/>
  <c r="AY441" i="2"/>
  <c r="AX441" i="2"/>
  <c r="AW441" i="2"/>
  <c r="AV441" i="2"/>
  <c r="AU441" i="2"/>
  <c r="AT441" i="2"/>
  <c r="AS441" i="2"/>
  <c r="AR441" i="2"/>
  <c r="AQ441" i="2"/>
  <c r="AP441" i="2"/>
  <c r="AO441" i="2"/>
  <c r="AN441" i="2"/>
  <c r="AM441" i="2"/>
  <c r="AL441" i="2"/>
  <c r="AK441" i="2"/>
  <c r="AJ441" i="2"/>
  <c r="AI441" i="2"/>
  <c r="AH441" i="2"/>
  <c r="AG441" i="2"/>
  <c r="AF441" i="2"/>
  <c r="AE441" i="2"/>
  <c r="AD441" i="2"/>
  <c r="AC441" i="2"/>
  <c r="AB441" i="2"/>
  <c r="AA441" i="2"/>
  <c r="Z441" i="2"/>
  <c r="Y441" i="2"/>
  <c r="X441" i="2"/>
  <c r="W441" i="2"/>
  <c r="V441" i="2"/>
  <c r="U441" i="2"/>
  <c r="T441" i="2"/>
  <c r="S441" i="2"/>
  <c r="R441" i="2"/>
  <c r="Q441" i="2"/>
  <c r="P441" i="2"/>
  <c r="O441" i="2"/>
  <c r="N441" i="2"/>
  <c r="M441" i="2"/>
  <c r="L441" i="2"/>
  <c r="K441" i="2"/>
  <c r="J441" i="2"/>
  <c r="I441" i="2"/>
  <c r="H441" i="2"/>
  <c r="G441" i="2"/>
  <c r="F441" i="2"/>
  <c r="E441" i="2"/>
  <c r="D441" i="2"/>
  <c r="BY439" i="2"/>
  <c r="BX439" i="2"/>
  <c r="BW439" i="2"/>
  <c r="BV439" i="2"/>
  <c r="BU439" i="2"/>
  <c r="BT439" i="2"/>
  <c r="BS439" i="2"/>
  <c r="BR439" i="2"/>
  <c r="BQ439" i="2"/>
  <c r="BP439" i="2"/>
  <c r="BO439" i="2"/>
  <c r="BN439" i="2"/>
  <c r="BM439" i="2"/>
  <c r="BL439" i="2"/>
  <c r="BK439" i="2"/>
  <c r="BJ439" i="2"/>
  <c r="BI439" i="2"/>
  <c r="BH439" i="2"/>
  <c r="BG439" i="2"/>
  <c r="BF439" i="2"/>
  <c r="BE439" i="2"/>
  <c r="BD439" i="2"/>
  <c r="BC439" i="2"/>
  <c r="BB439" i="2"/>
  <c r="BA439" i="2"/>
  <c r="AZ439" i="2"/>
  <c r="AY439" i="2"/>
  <c r="AX439" i="2"/>
  <c r="AW439" i="2"/>
  <c r="AV439" i="2"/>
  <c r="AU439" i="2"/>
  <c r="AT439" i="2"/>
  <c r="AS439" i="2"/>
  <c r="AR439" i="2"/>
  <c r="AQ439" i="2"/>
  <c r="AP439" i="2"/>
  <c r="AO439" i="2"/>
  <c r="AN439" i="2"/>
  <c r="AM439" i="2"/>
  <c r="AL439" i="2"/>
  <c r="AK439" i="2"/>
  <c r="AJ439" i="2"/>
  <c r="AI439" i="2"/>
  <c r="AH439" i="2"/>
  <c r="AG439" i="2"/>
  <c r="AF439" i="2"/>
  <c r="AE439" i="2"/>
  <c r="AD439" i="2"/>
  <c r="AC439" i="2"/>
  <c r="AB439" i="2"/>
  <c r="AA439" i="2"/>
  <c r="Z439" i="2"/>
  <c r="Y439" i="2"/>
  <c r="X439" i="2"/>
  <c r="W439" i="2"/>
  <c r="V439" i="2"/>
  <c r="U439" i="2"/>
  <c r="T439" i="2"/>
  <c r="S439" i="2"/>
  <c r="R439" i="2"/>
  <c r="Q439" i="2"/>
  <c r="P439" i="2"/>
  <c r="O439" i="2"/>
  <c r="N439" i="2"/>
  <c r="M439" i="2"/>
  <c r="L439" i="2"/>
  <c r="K439" i="2"/>
  <c r="J439" i="2"/>
  <c r="I439" i="2"/>
  <c r="H439" i="2"/>
  <c r="G439" i="2"/>
  <c r="F439" i="2"/>
  <c r="E439" i="2"/>
  <c r="D439" i="2"/>
  <c r="BY244" i="2"/>
  <c r="BY451" i="2" s="1"/>
  <c r="BX244" i="2"/>
  <c r="BX451" i="2" s="1"/>
  <c r="BW244" i="2"/>
  <c r="BW451" i="2" s="1"/>
  <c r="BV244" i="2"/>
  <c r="BV451" i="2" s="1"/>
  <c r="BU244" i="2"/>
  <c r="BU451" i="2" s="1"/>
  <c r="BT244" i="2"/>
  <c r="BT451" i="2" s="1"/>
  <c r="BS244" i="2"/>
  <c r="BS451" i="2" s="1"/>
  <c r="BR244" i="2"/>
  <c r="BR451" i="2" s="1"/>
  <c r="BQ244" i="2"/>
  <c r="BQ451" i="2" s="1"/>
  <c r="BP244" i="2"/>
  <c r="BP451" i="2" s="1"/>
  <c r="BO244" i="2"/>
  <c r="BO451" i="2" s="1"/>
  <c r="BN244" i="2"/>
  <c r="BN451" i="2" s="1"/>
  <c r="BM244" i="2"/>
  <c r="BM451" i="2" s="1"/>
  <c r="BL244" i="2"/>
  <c r="BL451" i="2" s="1"/>
  <c r="BK244" i="2"/>
  <c r="BK451" i="2" s="1"/>
  <c r="BJ244" i="2"/>
  <c r="BJ451" i="2" s="1"/>
  <c r="BI244" i="2"/>
  <c r="BI451" i="2" s="1"/>
  <c r="BH244" i="2"/>
  <c r="BH451" i="2" s="1"/>
  <c r="BG244" i="2"/>
  <c r="BG451" i="2" s="1"/>
  <c r="BF244" i="2"/>
  <c r="BF451" i="2" s="1"/>
  <c r="BE244" i="2"/>
  <c r="BE451" i="2" s="1"/>
  <c r="BD244" i="2"/>
  <c r="BD451" i="2" s="1"/>
  <c r="BC244" i="2"/>
  <c r="BC451" i="2" s="1"/>
  <c r="BB244" i="2"/>
  <c r="BB451" i="2" s="1"/>
  <c r="BA244" i="2"/>
  <c r="BA451" i="2" s="1"/>
  <c r="AZ244" i="2"/>
  <c r="AZ451" i="2" s="1"/>
  <c r="AY244" i="2"/>
  <c r="AY451" i="2" s="1"/>
  <c r="AX244" i="2"/>
  <c r="AX451" i="2" s="1"/>
  <c r="AW244" i="2"/>
  <c r="AW451" i="2" s="1"/>
  <c r="AV244" i="2"/>
  <c r="AV451" i="2" s="1"/>
  <c r="AU244" i="2"/>
  <c r="AT244" i="2"/>
  <c r="AS244" i="2"/>
  <c r="AS451" i="2" s="1"/>
  <c r="AR244" i="2"/>
  <c r="AR451" i="2" s="1"/>
  <c r="AQ244" i="2"/>
  <c r="AQ451" i="2" s="1"/>
  <c r="AP244" i="2"/>
  <c r="AP451" i="2" s="1"/>
  <c r="AO244" i="2"/>
  <c r="AO451" i="2" s="1"/>
  <c r="AN244" i="2"/>
  <c r="AN451" i="2" s="1"/>
  <c r="AM244" i="2"/>
  <c r="AM451" i="2" s="1"/>
  <c r="AL244" i="2"/>
  <c r="AL451" i="2" s="1"/>
  <c r="AK244" i="2"/>
  <c r="AK451" i="2" s="1"/>
  <c r="AJ244" i="2"/>
  <c r="AJ451" i="2" s="1"/>
  <c r="AI244" i="2"/>
  <c r="AI451" i="2" s="1"/>
  <c r="AH244" i="2"/>
  <c r="AH451" i="2" s="1"/>
  <c r="AG244" i="2"/>
  <c r="AG451" i="2" s="1"/>
  <c r="AF244" i="2"/>
  <c r="AF451" i="2" s="1"/>
  <c r="AE244" i="2"/>
  <c r="AE451" i="2" s="1"/>
  <c r="AD244" i="2"/>
  <c r="AD451" i="2" s="1"/>
  <c r="AC244" i="2"/>
  <c r="AC451" i="2" s="1"/>
  <c r="AB244" i="2"/>
  <c r="AB451" i="2" s="1"/>
  <c r="AA244" i="2"/>
  <c r="AA451" i="2" s="1"/>
  <c r="Z244" i="2"/>
  <c r="Z451" i="2" s="1"/>
  <c r="Y244" i="2"/>
  <c r="Y451" i="2" s="1"/>
  <c r="X244" i="2"/>
  <c r="X451" i="2" s="1"/>
  <c r="W244" i="2"/>
  <c r="W451" i="2" s="1"/>
  <c r="V244" i="2"/>
  <c r="V451" i="2" s="1"/>
  <c r="U244" i="2"/>
  <c r="U451" i="2" s="1"/>
  <c r="T244" i="2"/>
  <c r="T451" i="2" s="1"/>
  <c r="S244" i="2"/>
  <c r="S451" i="2" s="1"/>
  <c r="R244" i="2"/>
  <c r="R451" i="2" s="1"/>
  <c r="Q244" i="2"/>
  <c r="Q451" i="2" s="1"/>
  <c r="P244" i="2"/>
  <c r="P451" i="2" s="1"/>
  <c r="O244" i="2"/>
  <c r="O451" i="2" s="1"/>
  <c r="N244" i="2"/>
  <c r="N451" i="2" s="1"/>
  <c r="M244" i="2"/>
  <c r="M451" i="2" s="1"/>
  <c r="L244" i="2"/>
  <c r="L451" i="2" s="1"/>
  <c r="K244" i="2"/>
  <c r="K451" i="2" s="1"/>
  <c r="J244" i="2"/>
  <c r="J451" i="2" s="1"/>
  <c r="I244" i="2"/>
  <c r="I451" i="2" s="1"/>
  <c r="H244" i="2"/>
  <c r="H451" i="2" s="1"/>
  <c r="G244" i="2"/>
  <c r="G451" i="2" s="1"/>
  <c r="F244" i="2"/>
  <c r="F451" i="2" s="1"/>
  <c r="E244" i="2"/>
  <c r="E451" i="2" s="1"/>
  <c r="D244" i="2"/>
  <c r="D451" i="2" s="1"/>
  <c r="BY180" i="2"/>
  <c r="BY452" i="2" s="1"/>
  <c r="BX180" i="2"/>
  <c r="BX452" i="2" s="1"/>
  <c r="BW180" i="2"/>
  <c r="BW452" i="2" s="1"/>
  <c r="BV180" i="2"/>
  <c r="BV452" i="2" s="1"/>
  <c r="BU180" i="2"/>
  <c r="BU452" i="2" s="1"/>
  <c r="BT180" i="2"/>
  <c r="BT452" i="2" s="1"/>
  <c r="BS180" i="2"/>
  <c r="BS452" i="2" s="1"/>
  <c r="BR180" i="2"/>
  <c r="BR452" i="2" s="1"/>
  <c r="BQ180" i="2"/>
  <c r="BP180" i="2"/>
  <c r="BO180" i="2"/>
  <c r="BO452" i="2" s="1"/>
  <c r="BN180" i="2"/>
  <c r="BN452" i="2" s="1"/>
  <c r="BM180" i="2"/>
  <c r="BM452" i="2" s="1"/>
  <c r="BL180" i="2"/>
  <c r="BL452" i="2" s="1"/>
  <c r="BK180" i="2"/>
  <c r="BK452" i="2" s="1"/>
  <c r="BJ180" i="2"/>
  <c r="BJ452" i="2" s="1"/>
  <c r="BI180" i="2"/>
  <c r="BI452" i="2" s="1"/>
  <c r="BH180" i="2"/>
  <c r="BH452" i="2" s="1"/>
  <c r="BG180" i="2"/>
  <c r="BG452" i="2" s="1"/>
  <c r="BF180" i="2"/>
  <c r="BF452" i="2" s="1"/>
  <c r="BE180" i="2"/>
  <c r="BE452" i="2" s="1"/>
  <c r="BD180" i="2"/>
  <c r="BD452" i="2" s="1"/>
  <c r="BC180" i="2"/>
  <c r="BC452" i="2" s="1"/>
  <c r="BB180" i="2"/>
  <c r="BB452" i="2" s="1"/>
  <c r="BA180" i="2"/>
  <c r="BA452" i="2" s="1"/>
  <c r="AZ180" i="2"/>
  <c r="AZ452" i="2" s="1"/>
  <c r="AY180" i="2"/>
  <c r="AY452" i="2" s="1"/>
  <c r="AX180" i="2"/>
  <c r="AX452" i="2" s="1"/>
  <c r="AW180" i="2"/>
  <c r="AW452" i="2" s="1"/>
  <c r="AV180" i="2"/>
  <c r="AV452" i="2" s="1"/>
  <c r="AU180" i="2"/>
  <c r="AU452" i="2" s="1"/>
  <c r="AT180" i="2"/>
  <c r="AT452" i="2" s="1"/>
  <c r="AS180" i="2"/>
  <c r="AS452" i="2" s="1"/>
  <c r="AR180" i="2"/>
  <c r="AR452" i="2" s="1"/>
  <c r="AQ180" i="2"/>
  <c r="AQ452" i="2" s="1"/>
  <c r="AQ453" i="2" s="1"/>
  <c r="AP180" i="2"/>
  <c r="AP452" i="2" s="1"/>
  <c r="AP453" i="2" s="1"/>
  <c r="AO180" i="2"/>
  <c r="AO452" i="2" s="1"/>
  <c r="AN180" i="2"/>
  <c r="AN452" i="2" s="1"/>
  <c r="AM180" i="2"/>
  <c r="AM452" i="2" s="1"/>
  <c r="AL180" i="2"/>
  <c r="AL452" i="2" s="1"/>
  <c r="AK180" i="2"/>
  <c r="AK452" i="2" s="1"/>
  <c r="AJ180" i="2"/>
  <c r="AJ452" i="2" s="1"/>
  <c r="AI180" i="2"/>
  <c r="AI452" i="2" s="1"/>
  <c r="AH180" i="2"/>
  <c r="AH452" i="2" s="1"/>
  <c r="AG180" i="2"/>
  <c r="AG452" i="2" s="1"/>
  <c r="AF180" i="2"/>
  <c r="AF452" i="2" s="1"/>
  <c r="AE180" i="2"/>
  <c r="AE452" i="2" s="1"/>
  <c r="AD180" i="2"/>
  <c r="AD452" i="2" s="1"/>
  <c r="AC180" i="2"/>
  <c r="AC452" i="2" s="1"/>
  <c r="AB180" i="2"/>
  <c r="AB452" i="2" s="1"/>
  <c r="AA180" i="2"/>
  <c r="AA452" i="2" s="1"/>
  <c r="Z180" i="2"/>
  <c r="Z452" i="2" s="1"/>
  <c r="Y180" i="2"/>
  <c r="Y452" i="2" s="1"/>
  <c r="X180" i="2"/>
  <c r="X452" i="2" s="1"/>
  <c r="W180" i="2"/>
  <c r="W452" i="2" s="1"/>
  <c r="V180" i="2"/>
  <c r="V452" i="2" s="1"/>
  <c r="U180" i="2"/>
  <c r="T180" i="2"/>
  <c r="S180" i="2"/>
  <c r="S452" i="2" s="1"/>
  <c r="R180" i="2"/>
  <c r="R452" i="2" s="1"/>
  <c r="Q180" i="2"/>
  <c r="Q452" i="2" s="1"/>
  <c r="P180" i="2"/>
  <c r="P452" i="2" s="1"/>
  <c r="O180" i="2"/>
  <c r="O452" i="2" s="1"/>
  <c r="N180" i="2"/>
  <c r="N452" i="2" s="1"/>
  <c r="M180" i="2"/>
  <c r="M452" i="2" s="1"/>
  <c r="L180" i="2"/>
  <c r="L452" i="2" s="1"/>
  <c r="K180" i="2"/>
  <c r="K452" i="2" s="1"/>
  <c r="J180" i="2"/>
  <c r="J452" i="2" s="1"/>
  <c r="I180" i="2"/>
  <c r="I452" i="2" s="1"/>
  <c r="H180" i="2"/>
  <c r="H452" i="2" s="1"/>
  <c r="G180" i="2"/>
  <c r="G452" i="2" s="1"/>
  <c r="F180" i="2"/>
  <c r="F452" i="2" s="1"/>
  <c r="E180" i="2"/>
  <c r="E452" i="2" s="1"/>
  <c r="D180" i="2"/>
  <c r="D452" i="2" s="1"/>
  <c r="BY129" i="2"/>
  <c r="BX129" i="2"/>
  <c r="BW129" i="2"/>
  <c r="BV129" i="2"/>
  <c r="BV444" i="2" s="1"/>
  <c r="BV463" i="2" s="1"/>
  <c r="BU129" i="2"/>
  <c r="BU444" i="2" s="1"/>
  <c r="BU463" i="2" s="1"/>
  <c r="BT129" i="2"/>
  <c r="BT444" i="2" s="1"/>
  <c r="BT463" i="2" s="1"/>
  <c r="BS129" i="2"/>
  <c r="BS450" i="2" s="1"/>
  <c r="BR129" i="2"/>
  <c r="BR450" i="2" s="1"/>
  <c r="BQ129" i="2"/>
  <c r="BQ450" i="2" s="1"/>
  <c r="BP129" i="2"/>
  <c r="BP450" i="2" s="1"/>
  <c r="BO129" i="2"/>
  <c r="BO450" i="2" s="1"/>
  <c r="BO453" i="2" s="1"/>
  <c r="BN129" i="2"/>
  <c r="BN450" i="2" s="1"/>
  <c r="BN453" i="2" s="1"/>
  <c r="BM129" i="2"/>
  <c r="BM450" i="2" s="1"/>
  <c r="BL129" i="2"/>
  <c r="BL450" i="2" s="1"/>
  <c r="BK129" i="2"/>
  <c r="BK450" i="2" s="1"/>
  <c r="BJ129" i="2"/>
  <c r="BJ450" i="2" s="1"/>
  <c r="BI129" i="2"/>
  <c r="BI450" i="2" s="1"/>
  <c r="BH129" i="2"/>
  <c r="BH444" i="2" s="1"/>
  <c r="BH463" i="2" s="1"/>
  <c r="BG129" i="2"/>
  <c r="BG450" i="2" s="1"/>
  <c r="BF129" i="2"/>
  <c r="BF450" i="2" s="1"/>
  <c r="BE129" i="2"/>
  <c r="BE450" i="2" s="1"/>
  <c r="BD129" i="2"/>
  <c r="BD450" i="2" s="1"/>
  <c r="BD453" i="2" s="1"/>
  <c r="BC129" i="2"/>
  <c r="BC450" i="2" s="1"/>
  <c r="BC453" i="2" s="1"/>
  <c r="BB129" i="2"/>
  <c r="BB450" i="2" s="1"/>
  <c r="BB453" i="2" s="1"/>
  <c r="BA129" i="2"/>
  <c r="BA450" i="2" s="1"/>
  <c r="AZ129" i="2"/>
  <c r="AZ450" i="2" s="1"/>
  <c r="AY129" i="2"/>
  <c r="AY450" i="2" s="1"/>
  <c r="AX129" i="2"/>
  <c r="AX450" i="2" s="1"/>
  <c r="AW129" i="2"/>
  <c r="AW450" i="2" s="1"/>
  <c r="AV129" i="2"/>
  <c r="AV444" i="2" s="1"/>
  <c r="AV463" i="2" s="1"/>
  <c r="AU129" i="2"/>
  <c r="AU450" i="2" s="1"/>
  <c r="AT129" i="2"/>
  <c r="AT450" i="2" s="1"/>
  <c r="AS129" i="2"/>
  <c r="AS450" i="2" s="1"/>
  <c r="AR129" i="2"/>
  <c r="AR450" i="2" s="1"/>
  <c r="AR453" i="2" s="1"/>
  <c r="AQ129" i="2"/>
  <c r="AQ450" i="2" s="1"/>
  <c r="AP129" i="2"/>
  <c r="AP450" i="2" s="1"/>
  <c r="AO129" i="2"/>
  <c r="AO450" i="2" s="1"/>
  <c r="AN129" i="2"/>
  <c r="AN450" i="2" s="1"/>
  <c r="AM129" i="2"/>
  <c r="AM450" i="2" s="1"/>
  <c r="AL129" i="2"/>
  <c r="AL444" i="2" s="1"/>
  <c r="AL463" i="2" s="1"/>
  <c r="AK129" i="2"/>
  <c r="AK444" i="2" s="1"/>
  <c r="AK463" i="2" s="1"/>
  <c r="AJ129" i="2"/>
  <c r="AJ444" i="2" s="1"/>
  <c r="AJ463" i="2" s="1"/>
  <c r="AI129" i="2"/>
  <c r="AI450" i="2" s="1"/>
  <c r="AH129" i="2"/>
  <c r="AH450" i="2" s="1"/>
  <c r="AG129" i="2"/>
  <c r="AG450" i="2" s="1"/>
  <c r="AF129" i="2"/>
  <c r="AF450" i="2" s="1"/>
  <c r="AE129" i="2"/>
  <c r="AE450" i="2" s="1"/>
  <c r="AE453" i="2" s="1"/>
  <c r="AD129" i="2"/>
  <c r="AD450" i="2" s="1"/>
  <c r="AD453" i="2" s="1"/>
  <c r="AC129" i="2"/>
  <c r="AC450" i="2" s="1"/>
  <c r="AB129" i="2"/>
  <c r="AB450" i="2" s="1"/>
  <c r="AA129" i="2"/>
  <c r="AA450" i="2" s="1"/>
  <c r="Z129" i="2"/>
  <c r="Z444" i="2" s="1"/>
  <c r="Z463" i="2" s="1"/>
  <c r="Y129" i="2"/>
  <c r="Y444" i="2" s="1"/>
  <c r="Y463" i="2" s="1"/>
  <c r="X129" i="2"/>
  <c r="X444" i="2" s="1"/>
  <c r="X463" i="2" s="1"/>
  <c r="W129" i="2"/>
  <c r="W450" i="2" s="1"/>
  <c r="V129" i="2"/>
  <c r="V450" i="2" s="1"/>
  <c r="U129" i="2"/>
  <c r="U450" i="2" s="1"/>
  <c r="T129" i="2"/>
  <c r="T450" i="2" s="1"/>
  <c r="T453" i="2" s="1"/>
  <c r="S129" i="2"/>
  <c r="S450" i="2" s="1"/>
  <c r="S453" i="2" s="1"/>
  <c r="R129" i="2"/>
  <c r="R450" i="2" s="1"/>
  <c r="R453" i="2" s="1"/>
  <c r="Q129" i="2"/>
  <c r="Q450" i="2" s="1"/>
  <c r="P129" i="2"/>
  <c r="P450" i="2" s="1"/>
  <c r="O129" i="2"/>
  <c r="O450" i="2" s="1"/>
  <c r="N129" i="2"/>
  <c r="N450" i="2" s="1"/>
  <c r="M129" i="2"/>
  <c r="M450" i="2" s="1"/>
  <c r="L129" i="2"/>
  <c r="L450" i="2" s="1"/>
  <c r="K129" i="2"/>
  <c r="K450" i="2" s="1"/>
  <c r="J129" i="2"/>
  <c r="J450" i="2" s="1"/>
  <c r="I129" i="2"/>
  <c r="I450" i="2" s="1"/>
  <c r="H129" i="2"/>
  <c r="H450" i="2" s="1"/>
  <c r="G129" i="2"/>
  <c r="G450" i="2" s="1"/>
  <c r="G453" i="2" s="1"/>
  <c r="F129" i="2"/>
  <c r="F450" i="2" s="1"/>
  <c r="F453" i="2" s="1"/>
  <c r="E129" i="2"/>
  <c r="E450" i="2" s="1"/>
  <c r="D129" i="2"/>
  <c r="D450" i="2" s="1"/>
  <c r="BY47" i="2"/>
  <c r="BY447" i="2" s="1"/>
  <c r="BX47" i="2"/>
  <c r="BX447" i="2" s="1"/>
  <c r="BW47" i="2"/>
  <c r="BW447" i="2" s="1"/>
  <c r="BV47" i="2"/>
  <c r="BV447" i="2" s="1"/>
  <c r="BU47" i="2"/>
  <c r="BU447" i="2" s="1"/>
  <c r="BT47" i="2"/>
  <c r="BT447" i="2" s="1"/>
  <c r="BS47" i="2"/>
  <c r="BS447" i="2" s="1"/>
  <c r="BR47" i="2"/>
  <c r="BR447" i="2" s="1"/>
  <c r="BQ47" i="2"/>
  <c r="BQ447" i="2" s="1"/>
  <c r="BP47" i="2"/>
  <c r="BP447" i="2" s="1"/>
  <c r="BO47" i="2"/>
  <c r="BO447" i="2" s="1"/>
  <c r="BN47" i="2"/>
  <c r="BN447" i="2" s="1"/>
  <c r="BM47" i="2"/>
  <c r="BM447" i="2" s="1"/>
  <c r="BL47" i="2"/>
  <c r="BL447" i="2" s="1"/>
  <c r="BK47" i="2"/>
  <c r="BK447" i="2" s="1"/>
  <c r="BJ47" i="2"/>
  <c r="BJ447" i="2" s="1"/>
  <c r="BI47" i="2"/>
  <c r="BI447" i="2" s="1"/>
  <c r="BH47" i="2"/>
  <c r="BH447" i="2" s="1"/>
  <c r="BG47" i="2"/>
  <c r="BG447" i="2" s="1"/>
  <c r="BF47" i="2"/>
  <c r="BF447" i="2" s="1"/>
  <c r="BE47" i="2"/>
  <c r="BE447" i="2" s="1"/>
  <c r="BD47" i="2"/>
  <c r="BD447" i="2" s="1"/>
  <c r="BC47" i="2"/>
  <c r="BB47" i="2"/>
  <c r="BA47" i="2"/>
  <c r="BA447" i="2" s="1"/>
  <c r="AZ47" i="2"/>
  <c r="AZ447" i="2" s="1"/>
  <c r="AY47" i="2"/>
  <c r="AY447" i="2" s="1"/>
  <c r="AX47" i="2"/>
  <c r="AX447" i="2" s="1"/>
  <c r="AW47" i="2"/>
  <c r="AW447" i="2" s="1"/>
  <c r="AV47" i="2"/>
  <c r="AV447" i="2" s="1"/>
  <c r="AU47" i="2"/>
  <c r="AU447" i="2" s="1"/>
  <c r="AT47" i="2"/>
  <c r="AT447" i="2" s="1"/>
  <c r="AS47" i="2"/>
  <c r="AS447" i="2" s="1"/>
  <c r="AR47" i="2"/>
  <c r="AR447" i="2" s="1"/>
  <c r="AQ47" i="2"/>
  <c r="AQ447" i="2" s="1"/>
  <c r="AP47" i="2"/>
  <c r="AP447" i="2" s="1"/>
  <c r="AO47" i="2"/>
  <c r="AO447" i="2" s="1"/>
  <c r="AN47" i="2"/>
  <c r="AN447" i="2" s="1"/>
  <c r="AM47" i="2"/>
  <c r="AM447" i="2" s="1"/>
  <c r="AL47" i="2"/>
  <c r="AL447" i="2" s="1"/>
  <c r="AK47" i="2"/>
  <c r="AK447" i="2" s="1"/>
  <c r="AJ47" i="2"/>
  <c r="AJ447" i="2" s="1"/>
  <c r="AI47" i="2"/>
  <c r="AI447" i="2" s="1"/>
  <c r="AH47" i="2"/>
  <c r="AH447" i="2" s="1"/>
  <c r="AG47" i="2"/>
  <c r="AG447" i="2" s="1"/>
  <c r="AF47" i="2"/>
  <c r="AF447" i="2" s="1"/>
  <c r="AE47" i="2"/>
  <c r="AE447" i="2" s="1"/>
  <c r="AD47" i="2"/>
  <c r="AD447" i="2" s="1"/>
  <c r="AC47" i="2"/>
  <c r="AC447" i="2" s="1"/>
  <c r="AB47" i="2"/>
  <c r="AB447" i="2" s="1"/>
  <c r="AA47" i="2"/>
  <c r="AA447" i="2" s="1"/>
  <c r="Z47" i="2"/>
  <c r="Z447" i="2" s="1"/>
  <c r="Y47" i="2"/>
  <c r="Y447" i="2" s="1"/>
  <c r="X47" i="2"/>
  <c r="X447" i="2" s="1"/>
  <c r="W47" i="2"/>
  <c r="W447" i="2" s="1"/>
  <c r="V47" i="2"/>
  <c r="V447" i="2" s="1"/>
  <c r="U47" i="2"/>
  <c r="U447" i="2" s="1"/>
  <c r="T47" i="2"/>
  <c r="T447" i="2" s="1"/>
  <c r="S47" i="2"/>
  <c r="R47" i="2"/>
  <c r="Q47" i="2"/>
  <c r="Q447" i="2" s="1"/>
  <c r="P47" i="2"/>
  <c r="P447" i="2" s="1"/>
  <c r="O47" i="2"/>
  <c r="O447" i="2" s="1"/>
  <c r="N47" i="2"/>
  <c r="N447" i="2" s="1"/>
  <c r="M47" i="2"/>
  <c r="M447" i="2" s="1"/>
  <c r="L47" i="2"/>
  <c r="L447" i="2" s="1"/>
  <c r="K47" i="2"/>
  <c r="K447" i="2" s="1"/>
  <c r="J47" i="2"/>
  <c r="J447" i="2" s="1"/>
  <c r="I47" i="2"/>
  <c r="I447" i="2" s="1"/>
  <c r="H47" i="2"/>
  <c r="H447" i="2" s="1"/>
  <c r="G47" i="2"/>
  <c r="G447" i="2" s="1"/>
  <c r="F47" i="2"/>
  <c r="F447" i="2" s="1"/>
  <c r="E47" i="2"/>
  <c r="E447" i="2" s="1"/>
  <c r="D47" i="2"/>
  <c r="D447" i="2" s="1"/>
  <c r="BY29" i="2"/>
  <c r="BY446" i="2" s="1"/>
  <c r="BX29" i="2"/>
  <c r="BX446" i="2" s="1"/>
  <c r="BW29" i="2"/>
  <c r="BW446" i="2" s="1"/>
  <c r="BV29" i="2"/>
  <c r="BV446" i="2" s="1"/>
  <c r="BV448" i="2" s="1"/>
  <c r="BU29" i="2"/>
  <c r="BU446" i="2" s="1"/>
  <c r="BU448" i="2" s="1"/>
  <c r="BT29" i="2"/>
  <c r="BT446" i="2" s="1"/>
  <c r="BT448" i="2" s="1"/>
  <c r="BS29" i="2"/>
  <c r="BS446" i="2" s="1"/>
  <c r="BR29" i="2"/>
  <c r="BR446" i="2" s="1"/>
  <c r="BQ29" i="2"/>
  <c r="BQ446" i="2" s="1"/>
  <c r="BP29" i="2"/>
  <c r="BP446" i="2" s="1"/>
  <c r="BO29" i="2"/>
  <c r="BO443" i="2" s="1"/>
  <c r="BN29" i="2"/>
  <c r="BN443" i="2" s="1"/>
  <c r="BM29" i="2"/>
  <c r="BM446" i="2" s="1"/>
  <c r="BL29" i="2"/>
  <c r="BL446" i="2" s="1"/>
  <c r="BL448" i="2" s="1"/>
  <c r="BK29" i="2"/>
  <c r="BK446" i="2" s="1"/>
  <c r="BJ29" i="2"/>
  <c r="BJ446" i="2" s="1"/>
  <c r="BI29" i="2"/>
  <c r="BI446" i="2" s="1"/>
  <c r="BI448" i="2" s="1"/>
  <c r="BH29" i="2"/>
  <c r="BH446" i="2" s="1"/>
  <c r="BH448" i="2" s="1"/>
  <c r="BG29" i="2"/>
  <c r="BG446" i="2" s="1"/>
  <c r="BF29" i="2"/>
  <c r="BF446" i="2" s="1"/>
  <c r="BE29" i="2"/>
  <c r="BD29" i="2"/>
  <c r="BC29" i="2"/>
  <c r="BC446" i="2" s="1"/>
  <c r="BB29" i="2"/>
  <c r="BB446" i="2" s="1"/>
  <c r="BA29" i="2"/>
  <c r="BA446" i="2" s="1"/>
  <c r="AZ29" i="2"/>
  <c r="AZ446" i="2" s="1"/>
  <c r="AY29" i="2"/>
  <c r="AY446" i="2" s="1"/>
  <c r="AX29" i="2"/>
  <c r="AX446" i="2" s="1"/>
  <c r="AW29" i="2"/>
  <c r="AW446" i="2" s="1"/>
  <c r="AW448" i="2" s="1"/>
  <c r="AV29" i="2"/>
  <c r="AV446" i="2" s="1"/>
  <c r="AV448" i="2" s="1"/>
  <c r="AU29" i="2"/>
  <c r="AU446" i="2" s="1"/>
  <c r="AT29" i="2"/>
  <c r="AT446" i="2" s="1"/>
  <c r="AS29" i="2"/>
  <c r="AS446" i="2" s="1"/>
  <c r="AR29" i="2"/>
  <c r="AR446" i="2" s="1"/>
  <c r="AQ29" i="2"/>
  <c r="AQ443" i="2" s="1"/>
  <c r="AP29" i="2"/>
  <c r="AP443" i="2" s="1"/>
  <c r="AO29" i="2"/>
  <c r="AO443" i="2" s="1"/>
  <c r="AN29" i="2"/>
  <c r="AN446" i="2" s="1"/>
  <c r="AM29" i="2"/>
  <c r="AM446" i="2" s="1"/>
  <c r="AL29" i="2"/>
  <c r="AL446" i="2" s="1"/>
  <c r="AK29" i="2"/>
  <c r="AK446" i="2" s="1"/>
  <c r="AK448" i="2" s="1"/>
  <c r="AJ29" i="2"/>
  <c r="AJ446" i="2" s="1"/>
  <c r="AJ448" i="2" s="1"/>
  <c r="AI29" i="2"/>
  <c r="AI446" i="2" s="1"/>
  <c r="AH29" i="2"/>
  <c r="AH446" i="2" s="1"/>
  <c r="AG29" i="2"/>
  <c r="AG446" i="2" s="1"/>
  <c r="AF29" i="2"/>
  <c r="AF446" i="2" s="1"/>
  <c r="AE29" i="2"/>
  <c r="AE443" i="2" s="1"/>
  <c r="AD29" i="2"/>
  <c r="AD443" i="2" s="1"/>
  <c r="AC29" i="2"/>
  <c r="AC443" i="2" s="1"/>
  <c r="AB29" i="2"/>
  <c r="AB446" i="2" s="1"/>
  <c r="AB448" i="2" s="1"/>
  <c r="AA29" i="2"/>
  <c r="AA446" i="2" s="1"/>
  <c r="AA448" i="2" s="1"/>
  <c r="Z29" i="2"/>
  <c r="Z446" i="2" s="1"/>
  <c r="Y29" i="2"/>
  <c r="Y446" i="2" s="1"/>
  <c r="Y448" i="2" s="1"/>
  <c r="X29" i="2"/>
  <c r="X446" i="2" s="1"/>
  <c r="X448" i="2" s="1"/>
  <c r="W29" i="2"/>
  <c r="W446" i="2" s="1"/>
  <c r="V29" i="2"/>
  <c r="V446" i="2" s="1"/>
  <c r="U29" i="2"/>
  <c r="U446" i="2" s="1"/>
  <c r="T29" i="2"/>
  <c r="T446" i="2" s="1"/>
  <c r="S29" i="2"/>
  <c r="S443" i="2" s="1"/>
  <c r="R29" i="2"/>
  <c r="R443" i="2" s="1"/>
  <c r="Q29" i="2"/>
  <c r="Q443" i="2" s="1"/>
  <c r="P29" i="2"/>
  <c r="P446" i="2" s="1"/>
  <c r="O29" i="2"/>
  <c r="O446" i="2" s="1"/>
  <c r="N29" i="2"/>
  <c r="N446" i="2" s="1"/>
  <c r="N448" i="2" s="1"/>
  <c r="M29" i="2"/>
  <c r="M446" i="2" s="1"/>
  <c r="M448" i="2" s="1"/>
  <c r="L29" i="2"/>
  <c r="L446" i="2" s="1"/>
  <c r="L448" i="2" s="1"/>
  <c r="K29" i="2"/>
  <c r="K446" i="2" s="1"/>
  <c r="J29" i="2"/>
  <c r="J446" i="2" s="1"/>
  <c r="I29" i="2"/>
  <c r="I446" i="2" s="1"/>
  <c r="H29" i="2"/>
  <c r="H446" i="2" s="1"/>
  <c r="G29" i="2"/>
  <c r="G443" i="2" s="1"/>
  <c r="F29" i="2"/>
  <c r="F443" i="2" s="1"/>
  <c r="E29" i="2"/>
  <c r="E443" i="2" s="1"/>
  <c r="D29" i="2"/>
  <c r="D446" i="2" s="1"/>
  <c r="AX453" i="2" l="1"/>
  <c r="BJ453" i="2"/>
  <c r="AW455" i="2"/>
  <c r="AW453" i="2"/>
  <c r="D458" i="2"/>
  <c r="BA448" i="2"/>
  <c r="BA458" i="2" s="1"/>
  <c r="AB454" i="2"/>
  <c r="AZ455" i="2"/>
  <c r="M455" i="2"/>
  <c r="M453" i="2"/>
  <c r="U448" i="2"/>
  <c r="U457" i="2" s="1"/>
  <c r="U459" i="2" s="1"/>
  <c r="AS448" i="2"/>
  <c r="AS457" i="2" s="1"/>
  <c r="AS459" i="2" s="1"/>
  <c r="AO454" i="2"/>
  <c r="BI455" i="2"/>
  <c r="BI453" i="2"/>
  <c r="BB457" i="2"/>
  <c r="BB448" i="2"/>
  <c r="AR448" i="2"/>
  <c r="AR457" i="2" s="1"/>
  <c r="AR459" i="2" s="1"/>
  <c r="AG448" i="2"/>
  <c r="AG457" i="2" s="1"/>
  <c r="AG459" i="2" s="1"/>
  <c r="BQ448" i="2"/>
  <c r="BQ455" i="2" s="1"/>
  <c r="L455" i="2"/>
  <c r="L453" i="2"/>
  <c r="AZ448" i="2"/>
  <c r="AZ458" i="2" s="1"/>
  <c r="BC457" i="2"/>
  <c r="BC448" i="2"/>
  <c r="I457" i="2"/>
  <c r="I448" i="2"/>
  <c r="BP448" i="2"/>
  <c r="BF463" i="2"/>
  <c r="BR463" i="2"/>
  <c r="H448" i="2"/>
  <c r="H455" i="2" s="1"/>
  <c r="AH458" i="2"/>
  <c r="P448" i="2"/>
  <c r="T448" i="2"/>
  <c r="T458" i="2" s="1"/>
  <c r="AF448" i="2"/>
  <c r="AF458" i="2" s="1"/>
  <c r="L458" i="2"/>
  <c r="N454" i="2"/>
  <c r="N453" i="2"/>
  <c r="N455" i="2"/>
  <c r="BP455" i="2"/>
  <c r="BE463" i="2"/>
  <c r="U455" i="2"/>
  <c r="U453" i="2"/>
  <c r="U458" i="2" s="1"/>
  <c r="AF444" i="2"/>
  <c r="AF463" i="2" s="1"/>
  <c r="BE457" i="2"/>
  <c r="BE448" i="2"/>
  <c r="BU455" i="2"/>
  <c r="BU454" i="2"/>
  <c r="BU453" i="2"/>
  <c r="J453" i="2"/>
  <c r="V455" i="2"/>
  <c r="V454" i="2"/>
  <c r="V453" i="2"/>
  <c r="AH453" i="2"/>
  <c r="AT453" i="2"/>
  <c r="BF454" i="2"/>
  <c r="BF453" i="2"/>
  <c r="BR455" i="2"/>
  <c r="BR454" i="2"/>
  <c r="BR453" i="2"/>
  <c r="J443" i="2"/>
  <c r="V443" i="2"/>
  <c r="AH443" i="2"/>
  <c r="AT443" i="2"/>
  <c r="BF443" i="2"/>
  <c r="BR443" i="2"/>
  <c r="H444" i="2"/>
  <c r="H463" i="2" s="1"/>
  <c r="T444" i="2"/>
  <c r="T463" i="2" s="1"/>
  <c r="AG444" i="2"/>
  <c r="AG463" i="2" s="1"/>
  <c r="AT444" i="2"/>
  <c r="AT463" i="2" s="1"/>
  <c r="BG444" i="2"/>
  <c r="BG463" i="2" s="1"/>
  <c r="E446" i="2"/>
  <c r="AE446" i="2"/>
  <c r="BN446" i="2"/>
  <c r="Z448" i="2"/>
  <c r="BJ448" i="2"/>
  <c r="BJ457" i="2" s="1"/>
  <c r="BJ459" i="2" s="1"/>
  <c r="Z450" i="2"/>
  <c r="BV450" i="2"/>
  <c r="N457" i="2"/>
  <c r="AF454" i="2"/>
  <c r="BE455" i="2"/>
  <c r="BE454" i="2"/>
  <c r="BE453" i="2"/>
  <c r="BI457" i="2"/>
  <c r="BI459" i="2" s="1"/>
  <c r="M458" i="2"/>
  <c r="Y458" i="2"/>
  <c r="AW458" i="2"/>
  <c r="BI458" i="2"/>
  <c r="BU458" i="2"/>
  <c r="K453" i="2"/>
  <c r="W453" i="2"/>
  <c r="AI454" i="2"/>
  <c r="AI453" i="2"/>
  <c r="AU455" i="2"/>
  <c r="AU453" i="2"/>
  <c r="BG453" i="2"/>
  <c r="BS454" i="2"/>
  <c r="BS453" i="2"/>
  <c r="K443" i="2"/>
  <c r="W443" i="2"/>
  <c r="AI443" i="2"/>
  <c r="AU443" i="2"/>
  <c r="BG443" i="2"/>
  <c r="BS443" i="2"/>
  <c r="I444" i="2"/>
  <c r="I463" i="2" s="1"/>
  <c r="U444" i="2"/>
  <c r="U463" i="2" s="1"/>
  <c r="AH444" i="2"/>
  <c r="AH463" i="2" s="1"/>
  <c r="AU444" i="2"/>
  <c r="AU463" i="2" s="1"/>
  <c r="BI444" i="2"/>
  <c r="BI463" i="2" s="1"/>
  <c r="F446" i="2"/>
  <c r="BO446" i="2"/>
  <c r="BK448" i="2"/>
  <c r="BK458" i="2" s="1"/>
  <c r="AJ450" i="2"/>
  <c r="X457" i="2"/>
  <c r="AS455" i="2"/>
  <c r="AS453" i="2"/>
  <c r="BC458" i="2"/>
  <c r="AN457" i="2"/>
  <c r="N458" i="2"/>
  <c r="BJ458" i="2"/>
  <c r="L443" i="2"/>
  <c r="X443" i="2"/>
  <c r="AJ443" i="2"/>
  <c r="AV443" i="2"/>
  <c r="BH443" i="2"/>
  <c r="BT443" i="2"/>
  <c r="J444" i="2"/>
  <c r="J463" i="2" s="1"/>
  <c r="V444" i="2"/>
  <c r="V463" i="2" s="1"/>
  <c r="AI444" i="2"/>
  <c r="AI463" i="2" s="1"/>
  <c r="AW444" i="2"/>
  <c r="AW463" i="2" s="1"/>
  <c r="BJ444" i="2"/>
  <c r="BJ463" i="2" s="1"/>
  <c r="G446" i="2"/>
  <c r="AK450" i="2"/>
  <c r="Y457" i="2"/>
  <c r="BU457" i="2"/>
  <c r="BU459" i="2" s="1"/>
  <c r="F444" i="2"/>
  <c r="F463" i="2" s="1"/>
  <c r="L457" i="2"/>
  <c r="L459" i="2" s="1"/>
  <c r="AG454" i="2"/>
  <c r="AG453" i="2"/>
  <c r="Y455" i="2"/>
  <c r="Y454" i="2"/>
  <c r="Y453" i="2"/>
  <c r="BY448" i="2"/>
  <c r="AM458" i="2"/>
  <c r="M443" i="2"/>
  <c r="Y443" i="2"/>
  <c r="AK443" i="2"/>
  <c r="AW443" i="2"/>
  <c r="BI443" i="2"/>
  <c r="BU443" i="2"/>
  <c r="K444" i="2"/>
  <c r="K463" i="2" s="1"/>
  <c r="W444" i="2"/>
  <c r="W463" i="2" s="1"/>
  <c r="AX444" i="2"/>
  <c r="AX463" i="2" s="1"/>
  <c r="BK444" i="2"/>
  <c r="BK463" i="2" s="1"/>
  <c r="AO446" i="2"/>
  <c r="AC448" i="2"/>
  <c r="AC458" i="2" s="1"/>
  <c r="BM448" i="2"/>
  <c r="BM458" i="2" s="1"/>
  <c r="AL450" i="2"/>
  <c r="H453" i="2"/>
  <c r="BD454" i="2"/>
  <c r="BD448" i="2"/>
  <c r="BD458" i="2" s="1"/>
  <c r="X455" i="2"/>
  <c r="X454" i="2"/>
  <c r="X453" i="2"/>
  <c r="X458" i="2" s="1"/>
  <c r="I455" i="2"/>
  <c r="I454" i="2"/>
  <c r="I453" i="2"/>
  <c r="D457" i="2"/>
  <c r="N443" i="2"/>
  <c r="Z443" i="2"/>
  <c r="AL443" i="2"/>
  <c r="AX443" i="2"/>
  <c r="BJ443" i="2"/>
  <c r="BV443" i="2"/>
  <c r="L444" i="2"/>
  <c r="L463" i="2" s="1"/>
  <c r="AY444" i="2"/>
  <c r="AY463" i="2" s="1"/>
  <c r="BL444" i="2"/>
  <c r="AP446" i="2"/>
  <c r="AL448" i="2"/>
  <c r="AV450" i="2"/>
  <c r="BB458" i="2"/>
  <c r="BT455" i="2"/>
  <c r="BT454" i="2"/>
  <c r="BT453" i="2"/>
  <c r="BT457" i="2" s="1"/>
  <c r="BQ453" i="2"/>
  <c r="AD457" i="2"/>
  <c r="AD448" i="2"/>
  <c r="AD458" i="2" s="1"/>
  <c r="O453" i="2"/>
  <c r="O458" i="2" s="1"/>
  <c r="AA453" i="2"/>
  <c r="AA457" i="2" s="1"/>
  <c r="AM453" i="2"/>
  <c r="AY453" i="2"/>
  <c r="BK454" i="2"/>
  <c r="BK453" i="2"/>
  <c r="BW444" i="2"/>
  <c r="BW463" i="2" s="1"/>
  <c r="BW450" i="2"/>
  <c r="O443" i="2"/>
  <c r="AA443" i="2"/>
  <c r="AM443" i="2"/>
  <c r="AY443" i="2"/>
  <c r="BK443" i="2"/>
  <c r="BW443" i="2"/>
  <c r="M444" i="2"/>
  <c r="M463" i="2" s="1"/>
  <c r="AM444" i="2"/>
  <c r="AM463" i="2" s="1"/>
  <c r="AZ444" i="2"/>
  <c r="AZ463" i="2" s="1"/>
  <c r="BM444" i="2"/>
  <c r="Q446" i="2"/>
  <c r="AQ446" i="2"/>
  <c r="AM448" i="2"/>
  <c r="AM455" i="2" s="1"/>
  <c r="BW448" i="2"/>
  <c r="BK455" i="2"/>
  <c r="G444" i="2"/>
  <c r="G463" i="2" s="1"/>
  <c r="D453" i="2"/>
  <c r="P453" i="2"/>
  <c r="P457" i="2" s="1"/>
  <c r="AB453" i="2"/>
  <c r="AB458" i="2" s="1"/>
  <c r="AN453" i="2"/>
  <c r="AZ453" i="2"/>
  <c r="AZ457" i="2" s="1"/>
  <c r="AZ459" i="2" s="1"/>
  <c r="BL453" i="2"/>
  <c r="BL458" i="2" s="1"/>
  <c r="BX444" i="2"/>
  <c r="BX463" i="2" s="1"/>
  <c r="BX450" i="2"/>
  <c r="D443" i="2"/>
  <c r="P443" i="2"/>
  <c r="AB443" i="2"/>
  <c r="AN443" i="2"/>
  <c r="AZ443" i="2"/>
  <c r="BL443" i="2"/>
  <c r="BX443" i="2"/>
  <c r="N444" i="2"/>
  <c r="N463" i="2" s="1"/>
  <c r="AA444" i="2"/>
  <c r="AA463" i="2" s="1"/>
  <c r="AN444" i="2"/>
  <c r="AN463" i="2" s="1"/>
  <c r="BA444" i="2"/>
  <c r="BA463" i="2" s="1"/>
  <c r="BN444" i="2"/>
  <c r="BN463" i="2" s="1"/>
  <c r="R446" i="2"/>
  <c r="D448" i="2"/>
  <c r="D455" i="2" s="1"/>
  <c r="AN448" i="2"/>
  <c r="AN458" i="2" s="1"/>
  <c r="BX448" i="2"/>
  <c r="BP453" i="2"/>
  <c r="BP457" i="2" s="1"/>
  <c r="BP459" i="2" s="1"/>
  <c r="P455" i="2"/>
  <c r="BL455" i="2"/>
  <c r="R444" i="2"/>
  <c r="R463" i="2" s="1"/>
  <c r="S444" i="2"/>
  <c r="S463" i="2" s="1"/>
  <c r="M457" i="2"/>
  <c r="M459" i="2" s="1"/>
  <c r="AB457" i="2"/>
  <c r="E453" i="2"/>
  <c r="Q453" i="2"/>
  <c r="AC453" i="2"/>
  <c r="AC457" i="2" s="1"/>
  <c r="AC455" i="2"/>
  <c r="AO453" i="2"/>
  <c r="BA453" i="2"/>
  <c r="BA457" i="2" s="1"/>
  <c r="BA459" i="2" s="1"/>
  <c r="BA455" i="2"/>
  <c r="BM453" i="2"/>
  <c r="BM457" i="2" s="1"/>
  <c r="BM459" i="2" s="1"/>
  <c r="BM455" i="2"/>
  <c r="BY444" i="2"/>
  <c r="BY463" i="2" s="1"/>
  <c r="BY450" i="2"/>
  <c r="BA443" i="2"/>
  <c r="BM443" i="2"/>
  <c r="BY443" i="2"/>
  <c r="O444" i="2"/>
  <c r="O463" i="2" s="1"/>
  <c r="AB444" i="2"/>
  <c r="AB463" i="2" s="1"/>
  <c r="AO444" i="2"/>
  <c r="AO463" i="2" s="1"/>
  <c r="BB444" i="2"/>
  <c r="BB463" i="2" s="1"/>
  <c r="BO444" i="2"/>
  <c r="BO463" i="2" s="1"/>
  <c r="S446" i="2"/>
  <c r="BH450" i="2"/>
  <c r="AR455" i="2"/>
  <c r="AR454" i="2"/>
  <c r="J448" i="2"/>
  <c r="J458" i="2" s="1"/>
  <c r="V448" i="2"/>
  <c r="V458" i="2" s="1"/>
  <c r="AH457" i="2"/>
  <c r="AH448" i="2"/>
  <c r="AH455" i="2" s="1"/>
  <c r="AT457" i="2"/>
  <c r="AT448" i="2"/>
  <c r="AT458" i="2" s="1"/>
  <c r="BF457" i="2"/>
  <c r="BF448" i="2"/>
  <c r="BF458" i="2" s="1"/>
  <c r="BR448" i="2"/>
  <c r="BR458" i="2" s="1"/>
  <c r="AR458" i="2"/>
  <c r="BP458" i="2"/>
  <c r="AD455" i="2"/>
  <c r="BB455" i="2"/>
  <c r="BB443" i="2"/>
  <c r="D444" i="2"/>
  <c r="D463" i="2" s="1"/>
  <c r="P444" i="2"/>
  <c r="AC444" i="2"/>
  <c r="AC463" i="2" s="1"/>
  <c r="AP444" i="2"/>
  <c r="AP463" i="2" s="1"/>
  <c r="BC444" i="2"/>
  <c r="BC463" i="2" s="1"/>
  <c r="BP444" i="2"/>
  <c r="BP463" i="2" s="1"/>
  <c r="AX448" i="2"/>
  <c r="AX455" i="2" s="1"/>
  <c r="AA455" i="2"/>
  <c r="AW457" i="2"/>
  <c r="T454" i="2"/>
  <c r="AR444" i="2"/>
  <c r="AR463" i="2" s="1"/>
  <c r="AS444" i="2"/>
  <c r="AS463" i="2" s="1"/>
  <c r="K457" i="2"/>
  <c r="K448" i="2"/>
  <c r="K458" i="2" s="1"/>
  <c r="W457" i="2"/>
  <c r="W448" i="2"/>
  <c r="W458" i="2" s="1"/>
  <c r="AI457" i="2"/>
  <c r="AI448" i="2"/>
  <c r="AI458" i="2" s="1"/>
  <c r="AU448" i="2"/>
  <c r="AU457" i="2" s="1"/>
  <c r="BG448" i="2"/>
  <c r="BG455" i="2" s="1"/>
  <c r="BS448" i="2"/>
  <c r="BS458" i="2" s="1"/>
  <c r="I458" i="2"/>
  <c r="AG458" i="2"/>
  <c r="AS458" i="2"/>
  <c r="BE458" i="2"/>
  <c r="G454" i="2"/>
  <c r="AE454" i="2"/>
  <c r="AQ454" i="2"/>
  <c r="BC455" i="2"/>
  <c r="BC443" i="2"/>
  <c r="E444" i="2"/>
  <c r="E463" i="2" s="1"/>
  <c r="Q444" i="2"/>
  <c r="AD444" i="2"/>
  <c r="AD463" i="2" s="1"/>
  <c r="AQ444" i="2"/>
  <c r="AQ463" i="2" s="1"/>
  <c r="BD444" i="2"/>
  <c r="BD463" i="2" s="1"/>
  <c r="BQ444" i="2"/>
  <c r="BQ463" i="2" s="1"/>
  <c r="O448" i="2"/>
  <c r="O457" i="2" s="1"/>
  <c r="AY448" i="2"/>
  <c r="AY458" i="2" s="1"/>
  <c r="AF453" i="2"/>
  <c r="F454" i="2"/>
  <c r="AB455" i="2"/>
  <c r="D19" i="1"/>
  <c r="D18" i="1"/>
  <c r="M15" i="1"/>
  <c r="J15" i="1"/>
  <c r="L15" i="1" s="1"/>
  <c r="F15" i="1"/>
  <c r="K15" i="1" s="1"/>
  <c r="J14" i="1"/>
  <c r="L14" i="1" s="1"/>
  <c r="F14" i="1"/>
  <c r="M14" i="1" s="1"/>
  <c r="M13" i="1"/>
  <c r="L13" i="1"/>
  <c r="K13" i="1"/>
  <c r="J13" i="1"/>
  <c r="F13" i="1"/>
  <c r="J12" i="1"/>
  <c r="L12" i="1" s="1"/>
  <c r="F12" i="1"/>
  <c r="M12" i="1" s="1"/>
  <c r="J11" i="1"/>
  <c r="L11" i="1" s="1"/>
  <c r="F11" i="1"/>
  <c r="M11" i="1" s="1"/>
  <c r="J10" i="1"/>
  <c r="L10" i="1" s="1"/>
  <c r="F10" i="1"/>
  <c r="M10" i="1" s="1"/>
  <c r="J9" i="1"/>
  <c r="L9" i="1" s="1"/>
  <c r="F9" i="1"/>
  <c r="M9" i="1" s="1"/>
  <c r="M8" i="1"/>
  <c r="L8" i="1"/>
  <c r="J8" i="1"/>
  <c r="F8" i="1"/>
  <c r="K8" i="1" s="1"/>
  <c r="J7" i="1"/>
  <c r="L7" i="1" s="1"/>
  <c r="F7" i="1"/>
  <c r="K7" i="1" s="1"/>
  <c r="P459" i="2" l="1"/>
  <c r="AC459" i="2"/>
  <c r="O459" i="2"/>
  <c r="E448" i="2"/>
  <c r="E457" i="2" s="1"/>
  <c r="S448" i="2"/>
  <c r="O455" i="2"/>
  <c r="AA454" i="2"/>
  <c r="BD457" i="2"/>
  <c r="BD459" i="2" s="1"/>
  <c r="AA458" i="2"/>
  <c r="AA459" i="2" s="1"/>
  <c r="AG455" i="2"/>
  <c r="AJ455" i="2"/>
  <c r="AJ454" i="2"/>
  <c r="AJ453" i="2"/>
  <c r="AF455" i="2"/>
  <c r="U454" i="2"/>
  <c r="AF457" i="2"/>
  <c r="AF459" i="2" s="1"/>
  <c r="BQ457" i="2"/>
  <c r="AC454" i="2"/>
  <c r="O454" i="2"/>
  <c r="BD455" i="2"/>
  <c r="BO448" i="2"/>
  <c r="AI455" i="2"/>
  <c r="AN455" i="2"/>
  <c r="T457" i="2"/>
  <c r="T459" i="2" s="1"/>
  <c r="H457" i="2"/>
  <c r="I459" i="2"/>
  <c r="BS457" i="2"/>
  <c r="BS459" i="2" s="1"/>
  <c r="P463" i="2"/>
  <c r="P454" i="2"/>
  <c r="V457" i="2"/>
  <c r="V459" i="2" s="1"/>
  <c r="AQ448" i="2"/>
  <c r="BW454" i="2"/>
  <c r="BW453" i="2"/>
  <c r="BW457" i="2" s="1"/>
  <c r="BW455" i="2"/>
  <c r="BL457" i="2"/>
  <c r="BL459" i="2" s="1"/>
  <c r="AV455" i="2"/>
  <c r="AV454" i="2"/>
  <c r="AV453" i="2"/>
  <c r="F448" i="2"/>
  <c r="BN454" i="2"/>
  <c r="J454" i="2"/>
  <c r="BP454" i="2"/>
  <c r="BT458" i="2"/>
  <c r="BT459" i="2" s="1"/>
  <c r="AN454" i="2"/>
  <c r="AW454" i="2"/>
  <c r="K459" i="2"/>
  <c r="Q448" i="2"/>
  <c r="D459" i="2"/>
  <c r="AD454" i="2"/>
  <c r="Y459" i="2"/>
  <c r="AS454" i="2"/>
  <c r="W454" i="2"/>
  <c r="BK457" i="2"/>
  <c r="BK459" i="2" s="1"/>
  <c r="R454" i="2"/>
  <c r="BF455" i="2"/>
  <c r="J455" i="2"/>
  <c r="P458" i="2"/>
  <c r="BC459" i="2"/>
  <c r="AY455" i="2"/>
  <c r="BH455" i="2"/>
  <c r="BH454" i="2"/>
  <c r="BH453" i="2"/>
  <c r="N459" i="2"/>
  <c r="Q463" i="2"/>
  <c r="Q454" i="2"/>
  <c r="BG457" i="2"/>
  <c r="T455" i="2"/>
  <c r="H458" i="2"/>
  <c r="J457" i="2"/>
  <c r="J459" i="2" s="1"/>
  <c r="BM463" i="2"/>
  <c r="BM454" i="2"/>
  <c r="AP448" i="2"/>
  <c r="AK455" i="2"/>
  <c r="AK454" i="2"/>
  <c r="AK453" i="2"/>
  <c r="BS455" i="2"/>
  <c r="W455" i="2"/>
  <c r="AY457" i="2"/>
  <c r="AY459" i="2" s="1"/>
  <c r="BV454" i="2"/>
  <c r="BV453" i="2"/>
  <c r="BV455" i="2"/>
  <c r="BJ455" i="2"/>
  <c r="AH459" i="2"/>
  <c r="AW459" i="2"/>
  <c r="AD459" i="2"/>
  <c r="BL463" i="2"/>
  <c r="BL454" i="2"/>
  <c r="AL454" i="2"/>
  <c r="AL453" i="2"/>
  <c r="AL457" i="2" s="1"/>
  <c r="AL455" i="2"/>
  <c r="G457" i="2"/>
  <c r="G448" i="2"/>
  <c r="AM457" i="2"/>
  <c r="AM459" i="2" s="1"/>
  <c r="Z454" i="2"/>
  <c r="Z453" i="2"/>
  <c r="Z455" i="2"/>
  <c r="AT454" i="2"/>
  <c r="BG458" i="2"/>
  <c r="AT459" i="2"/>
  <c r="BG454" i="2"/>
  <c r="K454" i="2"/>
  <c r="AT455" i="2"/>
  <c r="AU458" i="2"/>
  <c r="AU459" i="2" s="1"/>
  <c r="BB459" i="2"/>
  <c r="BJ454" i="2"/>
  <c r="W459" i="2"/>
  <c r="S454" i="2"/>
  <c r="BR457" i="2"/>
  <c r="BR459" i="2" s="1"/>
  <c r="BB454" i="2"/>
  <c r="BO454" i="2"/>
  <c r="BQ458" i="2"/>
  <c r="BA454" i="2"/>
  <c r="AY454" i="2"/>
  <c r="BQ454" i="2"/>
  <c r="AX458" i="2"/>
  <c r="H454" i="2"/>
  <c r="K455" i="2"/>
  <c r="AX457" i="2"/>
  <c r="L454" i="2"/>
  <c r="AB459" i="2"/>
  <c r="BF459" i="2"/>
  <c r="AZ454" i="2"/>
  <c r="BY453" i="2"/>
  <c r="BY458" i="2" s="1"/>
  <c r="BY455" i="2"/>
  <c r="BY454" i="2"/>
  <c r="R448" i="2"/>
  <c r="R457" i="2" s="1"/>
  <c r="AO448" i="2"/>
  <c r="BN448" i="2"/>
  <c r="AH454" i="2"/>
  <c r="BE459" i="2"/>
  <c r="BI454" i="2"/>
  <c r="X459" i="2"/>
  <c r="AN459" i="2"/>
  <c r="AI459" i="2"/>
  <c r="E454" i="2"/>
  <c r="BC454" i="2"/>
  <c r="D454" i="2"/>
  <c r="BX453" i="2"/>
  <c r="BX458" i="2" s="1"/>
  <c r="BX455" i="2"/>
  <c r="BX454" i="2"/>
  <c r="AM454" i="2"/>
  <c r="AU454" i="2"/>
  <c r="AE448" i="2"/>
  <c r="AP454" i="2"/>
  <c r="M454" i="2"/>
  <c r="AX454" i="2"/>
  <c r="K12" i="1"/>
  <c r="K9" i="1"/>
  <c r="K14" i="1"/>
  <c r="K10" i="1"/>
  <c r="M7" i="1"/>
  <c r="K11" i="1"/>
  <c r="E459" i="2" l="1"/>
  <c r="H459" i="2"/>
  <c r="BG459" i="2"/>
  <c r="R455" i="2"/>
  <c r="R458" i="2"/>
  <c r="R459" i="2" s="1"/>
  <c r="AE458" i="2"/>
  <c r="AE455" i="2"/>
  <c r="AE457" i="2"/>
  <c r="AE459" i="2" s="1"/>
  <c r="AK457" i="2"/>
  <c r="AK459" i="2" s="1"/>
  <c r="AK458" i="2"/>
  <c r="BO455" i="2"/>
  <c r="BO458" i="2"/>
  <c r="BX457" i="2"/>
  <c r="BX459" i="2" s="1"/>
  <c r="BW458" i="2"/>
  <c r="BW459" i="2" s="1"/>
  <c r="AQ455" i="2"/>
  <c r="AQ458" i="2"/>
  <c r="BO457" i="2"/>
  <c r="BO459" i="2" s="1"/>
  <c r="BH457" i="2"/>
  <c r="BH458" i="2"/>
  <c r="AQ457" i="2"/>
  <c r="AQ459" i="2" s="1"/>
  <c r="E455" i="2"/>
  <c r="E458" i="2"/>
  <c r="BN455" i="2"/>
  <c r="BN458" i="2"/>
  <c r="AP455" i="2"/>
  <c r="AP458" i="2"/>
  <c r="F458" i="2"/>
  <c r="F455" i="2"/>
  <c r="BN457" i="2"/>
  <c r="BN459" i="2" s="1"/>
  <c r="Z458" i="2"/>
  <c r="Z457" i="2"/>
  <c r="Z459" i="2" s="1"/>
  <c r="AP457" i="2"/>
  <c r="AP459" i="2" s="1"/>
  <c r="F457" i="2"/>
  <c r="F459" i="2" s="1"/>
  <c r="AL458" i="2"/>
  <c r="AL459" i="2" s="1"/>
  <c r="AX459" i="2"/>
  <c r="Q455" i="2"/>
  <c r="Q458" i="2"/>
  <c r="BY457" i="2"/>
  <c r="BY459" i="2" s="1"/>
  <c r="BQ459" i="2"/>
  <c r="AO458" i="2"/>
  <c r="AO455" i="2"/>
  <c r="Q457" i="2"/>
  <c r="Q459" i="2" s="1"/>
  <c r="AV457" i="2"/>
  <c r="AV458" i="2"/>
  <c r="S458" i="2"/>
  <c r="S455" i="2"/>
  <c r="AJ458" i="2"/>
  <c r="AJ457" i="2"/>
  <c r="AJ459" i="2" s="1"/>
  <c r="AO457" i="2"/>
  <c r="AO459" i="2" s="1"/>
  <c r="G455" i="2"/>
  <c r="G458" i="2"/>
  <c r="G459" i="2" s="1"/>
  <c r="BV458" i="2"/>
  <c r="BV457" i="2"/>
  <c r="BV459" i="2" s="1"/>
  <c r="S457" i="2"/>
  <c r="S459" i="2" s="1"/>
  <c r="BH459" i="2" l="1"/>
  <c r="AV459" i="2"/>
</calcChain>
</file>

<file path=xl/sharedStrings.xml><?xml version="1.0" encoding="utf-8"?>
<sst xmlns="http://schemas.openxmlformats.org/spreadsheetml/2006/main" count="1520" uniqueCount="1085">
  <si>
    <t xml:space="preserve">รายงานข้อมูลต้นทุนบริการ Unit Cost แบบ Quick Method </t>
  </si>
  <si>
    <t>ปีงบประมาณ 2563</t>
  </si>
  <si>
    <t>ประจำเดือน เมษายน  2563</t>
  </si>
  <si>
    <t>หน่วยบริการ</t>
  </si>
  <si>
    <t>กลุ่มระดับบริการ</t>
  </si>
  <si>
    <t>ต้นทุนบริการผู้ป่วยใน</t>
  </si>
  <si>
    <t>ต้นทุนบริการผู้ป่วยนอก</t>
  </si>
  <si>
    <t>สรุปผลการประเมิน</t>
  </si>
  <si>
    <t>IPD Cost</t>
  </si>
  <si>
    <t>Sum Adj.RW</t>
  </si>
  <si>
    <t>Mean+1SD</t>
  </si>
  <si>
    <t>Unit Cost Adj.RW</t>
  </si>
  <si>
    <t>OPD Cost</t>
  </si>
  <si>
    <t>OP Visit</t>
  </si>
  <si>
    <t>Unit Cost OPD</t>
  </si>
  <si>
    <t>IP</t>
  </si>
  <si>
    <t>OP</t>
  </si>
  <si>
    <t>IP&amp;OP</t>
  </si>
  <si>
    <t>รพร.สระแก้ว</t>
  </si>
  <si>
    <t>รพท.S &gt;400</t>
  </si>
  <si>
    <t>รพ.คลองหาด</t>
  </si>
  <si>
    <t>รพช.F2 &lt;=30,000</t>
  </si>
  <si>
    <t>รพ.ตาพระยา</t>
  </si>
  <si>
    <t>รพช.F2 30,000-=60,000</t>
  </si>
  <si>
    <t>รพ.วังน้ำเย็น</t>
  </si>
  <si>
    <t>รพ.วัฒนานคร</t>
  </si>
  <si>
    <t>รพ.อรัญประเทศ</t>
  </si>
  <si>
    <t>รพท.M1 &lt;=200</t>
  </si>
  <si>
    <t>รพ.เขาฉกรรจ์</t>
  </si>
  <si>
    <t>รพ.วังสมบูรณ์</t>
  </si>
  <si>
    <t>รพช.F3 &gt;=25,000</t>
  </si>
  <si>
    <t>รพ.โคกสูง</t>
  </si>
  <si>
    <t>รพช.F3 15,000-25,000</t>
  </si>
  <si>
    <t xml:space="preserve">ตัวชี้วัด หน่วยบริการในพื้นที่มีต้นทุนต่อหน่วยไม่เกินเกณฑ์เฉลี่ยกลุ่มระดับบริการเดียวกัน (จังหวัด) (ไม่เกินร้อยละ 20) </t>
  </si>
  <si>
    <t>ผ่านเกณฑ์</t>
  </si>
  <si>
    <t>จำนวน..........7...........แห่ง</t>
  </si>
  <si>
    <t>ร้อยละ</t>
  </si>
  <si>
    <t>ไม่ผ่านเกณฑ์</t>
  </si>
  <si>
    <t>จำนวน..........2...........แห่ง</t>
  </si>
  <si>
    <t xml:space="preserve">แหล่งข้อมูล </t>
  </si>
  <si>
    <t>http://hfo63.cfo.in.th</t>
  </si>
  <si>
    <t>กลุ่มงานประกันสุขภาพ  สำนักงานสาธารณสุขจังหวัดสระแก้ว</t>
  </si>
  <si>
    <t>รายงาน ณ วันที่  18  พฤษภาคม 2563</t>
  </si>
  <si>
    <t>หมายเหตุ</t>
  </si>
  <si>
    <t xml:space="preserve"> - กลุ่มระดับบริการ อิงกลุ่ม POP UC</t>
  </si>
  <si>
    <t xml:space="preserve"> - เทียบค่า Mean ไตรมาส 2/2563  รายงาน  ณ  24  เมษายน  2563</t>
  </si>
  <si>
    <t>ผลการวิเคราะห์ต้นทุนบริการ Unit Cost แบบ Quick Method  เดือน เมษายน  2563</t>
  </si>
  <si>
    <t>6 ผลรวม</t>
  </si>
  <si>
    <t>DataID</t>
  </si>
  <si>
    <t>ผังบัญชี 2562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</si>
  <si>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</si>
  <si>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</si>
  <si>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</si>
  <si>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</si>
  <si>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</si>
  <si>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</si>
  <si>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</si>
  <si>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สระแก้ว</t>
  </si>
  <si>
    <t>CodeL1</t>
  </si>
  <si>
    <t>Account1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</si>
  <si>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</si>
  <si>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</si>
  <si>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</si>
  <si>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</si>
  <si>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</si>
  <si>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</si>
  <si>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</si>
  <si>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</si>
  <si>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</si>
  <si>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</si>
  <si>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</si>
  <si>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</si>
  <si>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</si>
  <si>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</si>
  <si>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</si>
  <si>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</si>
  <si>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</si>
  <si>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</si>
  <si>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</si>
  <si>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</si>
  <si>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</si>
  <si>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</si>
  <si>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</si>
  <si>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</si>
  <si>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</si>
  <si>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</si>
  <si>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</si>
  <si>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</si>
  <si>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</si>
  <si>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</si>
  <si>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</si>
  <si>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</si>
  <si>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</si>
  <si>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</si>
  <si>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</si>
  <si>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</si>
  <si>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</si>
  <si>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</si>
  <si>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</si>
  <si>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</si>
  <si>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</si>
  <si>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</si>
  <si>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</si>
  <si>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</si>
  <si>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</si>
  <si>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</si>
  <si>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</si>
  <si>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</si>
  <si>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</si>
  <si>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</si>
  <si>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</si>
  <si>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</si>
  <si>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</si>
  <si>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</si>
  <si>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</si>
  <si>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</si>
  <si>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</si>
  <si>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</si>
  <si>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</si>
  <si>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</si>
  <si>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</si>
  <si>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</si>
  <si>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</si>
  <si>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</si>
  <si>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</si>
  <si>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</si>
  <si>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</si>
  <si>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</si>
  <si>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</si>
  <si>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</si>
  <si>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</si>
  <si>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</si>
  <si>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</si>
  <si>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</si>
  <si>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</si>
  <si>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</si>
  <si>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</si>
  <si>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</si>
  <si>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</si>
  <si>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</si>
  <si>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</si>
  <si>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</si>
  <si>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</si>
  <si>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</si>
  <si>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</si>
  <si>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</si>
  <si>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</si>
  <si>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</si>
  <si>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</si>
  <si>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</si>
  <si>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</si>
  <si>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</si>
  <si>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</si>
  <si>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</si>
  <si>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</si>
  <si>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</si>
  <si>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</si>
  <si>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</si>
  <si>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</si>
  <si>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</si>
  <si>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</si>
  <si>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</si>
  <si>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</si>
  <si>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</si>
  <si>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</si>
  <si>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</si>
  <si>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</si>
  <si>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</si>
  <si>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</si>
  <si>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</si>
  <si>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</si>
  <si>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</si>
  <si>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</si>
  <si>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</si>
  <si>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</si>
  <si>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</si>
  <si>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</si>
  <si>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</si>
  <si>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</si>
  <si>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</si>
  <si>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</si>
  <si>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</si>
  <si>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</si>
  <si>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</si>
  <si>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</si>
  <si>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</si>
  <si>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</si>
  <si>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</si>
  <si>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</si>
  <si>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</si>
  <si>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</si>
  <si>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</si>
  <si>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</si>
  <si>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</si>
  <si>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</si>
  <si>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</si>
  <si>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</si>
  <si>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</si>
  <si>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</si>
  <si>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</si>
  <si>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</si>
  <si>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</si>
  <si>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</si>
  <si>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</si>
  <si>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</si>
  <si>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OPD</t>
  </si>
  <si>
    <t>4301020105.201</t>
  </si>
  <si>
    <t>รายได้ค่ารักษา UC -OP  ใน CUP</t>
  </si>
  <si>
    <t>4301020105.203</t>
  </si>
  <si>
    <t>รายได้ค่ารักษา UC - OP นอก CUP ในจังหวัด</t>
  </si>
  <si>
    <t>4301020105.205</t>
  </si>
  <si>
    <t>รายได้ค่ารักษา UC-OP  นอก CUP ต่างจังหวัด</t>
  </si>
  <si>
    <t>4301020105.207</t>
  </si>
  <si>
    <t>รายได้ค่ารักษาUC-OP ต่างสังกัด สป.</t>
  </si>
  <si>
    <t>4301020105.241</t>
  </si>
  <si>
    <t xml:space="preserve">รายได้ค่ารักษาด้านการสร้างเสริมสุขภาพและป้องกันโรค (P&amp;P) </t>
  </si>
  <si>
    <t>4301020105.244</t>
  </si>
  <si>
    <t>รายได้ค่ารักษา UC- OP-  บริการกรณีเฉพาะ (CR)</t>
  </si>
  <si>
    <t>4301020105.263</t>
  </si>
  <si>
    <t>รายได้ค่ารักษา OP Refer</t>
  </si>
  <si>
    <t>4301020104.104</t>
  </si>
  <si>
    <t>รายได้ค่ารักษาเบิกต้นสังกัด OP</t>
  </si>
  <si>
    <t>4301020104.108</t>
  </si>
  <si>
    <t>รายได้ค่ารักษาเบิกจ่ายตรง- หน่วยงานอื่น - OP</t>
  </si>
  <si>
    <t>4301020104.801</t>
  </si>
  <si>
    <t>รายได้ค่ารักษาเบิกจ่ายตรง- อปท. OP</t>
  </si>
  <si>
    <t>4301020104.805</t>
  </si>
  <si>
    <t>รายได้ค่ารักษาเบิกจ่ายตรง-  อปท.รูปแบบพิเศษ OP</t>
  </si>
  <si>
    <t>4301020102.104</t>
  </si>
  <si>
    <t>รายได้ค่าตรวจสุขภาพ-หน่วยงานภาครัฐ</t>
  </si>
  <si>
    <t>4301020104.401</t>
  </si>
  <si>
    <t>รายได้ค่ารักษาเบิกจ่ายตรงกรมบัญชีกลาง OP</t>
  </si>
  <si>
    <t>4301020106.305</t>
  </si>
  <si>
    <t>รายได้ค่ารักษาประกันสังคม OP-เครือข่าย</t>
  </si>
  <si>
    <t>4301020106.307</t>
  </si>
  <si>
    <t>รายได้ค่ารักษาประกันสังคม OP-นอกเครือข่าย</t>
  </si>
  <si>
    <t>4301020106.313</t>
  </si>
  <si>
    <t>รายได้ค่ารักษาประกันสังคม-ค่าใช้จ่ายสูง/อุบัติเหตุ/ฉุกเฉิน OP</t>
  </si>
  <si>
    <t>4301020106.503</t>
  </si>
  <si>
    <t>รายได้ค่ารักษาแรงงานต่างด้าว OP</t>
  </si>
  <si>
    <t>4301020106.512</t>
  </si>
  <si>
    <t xml:space="preserve">รายได้ค่ารักษาแรงงานต่างด้าว OP นอก CUP </t>
  </si>
  <si>
    <t>4301020106.516</t>
  </si>
  <si>
    <t>รายได้ค่าตรวจสุขภาพแรงงานต่างด้าว</t>
  </si>
  <si>
    <t>4301020102.102</t>
  </si>
  <si>
    <t>รายได้ค่าตรวจสุขภาพ - บุคคลภายนอก</t>
  </si>
  <si>
    <t>4301020104.106</t>
  </si>
  <si>
    <t>รายได้ค่ารักษาชำระเงิน OP</t>
  </si>
  <si>
    <t>4301020104.602</t>
  </si>
  <si>
    <t>รายได้ค่ารักษา พรบ.รถ OP</t>
  </si>
  <si>
    <t>4301020106.701</t>
  </si>
  <si>
    <t>รายได้ค่ารักษาบุคคลที่มีปัญหาสถานะและสิทธิ OP นอก CUP</t>
  </si>
  <si>
    <t>4301020106.709</t>
  </si>
  <si>
    <t>รายได้ค่ารักษา-บุคคลที่มีปัญหาสถานะและสิทธิ OP ใน CUP</t>
  </si>
  <si>
    <t>OPD ผลรวม</t>
  </si>
  <si>
    <t>IPD</t>
  </si>
  <si>
    <t>4301020105.202</t>
  </si>
  <si>
    <t xml:space="preserve">รายได้ค่ารักษา UC-IP  </t>
  </si>
  <si>
    <t>4301020105.245</t>
  </si>
  <si>
    <t>รายได้ค่ารักษา UC - IP  บริการกรณีเฉพาะ (CR)</t>
  </si>
  <si>
    <t>4301020104.105</t>
  </si>
  <si>
    <t>รายได้ค่ารักษาเบิกต้นสังกัด IP</t>
  </si>
  <si>
    <t>4301020104.109</t>
  </si>
  <si>
    <t>รายได้ค่ารักษาเบิกจ่ายตรงหน่วยงานอื่น- IP</t>
  </si>
  <si>
    <t>4301020104.802</t>
  </si>
  <si>
    <t>รายได้ค่ารักษาเบิกจ่ายตรงอปท. IP</t>
  </si>
  <si>
    <t>4301020104.806</t>
  </si>
  <si>
    <t>รายได้ค่ารักษาเบิกจ่ายตรง- อปท.รูปแบบพิเศษ IP</t>
  </si>
  <si>
    <t>4301020104.402</t>
  </si>
  <si>
    <t>รายได้ค่ารักษาเบิกจ่ายตรงกรมบัญชีกลาง IP</t>
  </si>
  <si>
    <t>4301020106.306</t>
  </si>
  <si>
    <t>รายได้ค่ารักษาประกันสังคม IP-เครือข่าย</t>
  </si>
  <si>
    <t>4301020106.308</t>
  </si>
  <si>
    <t>รายได้ค่ารักษาประกันสังคม IP-นอกเครือข่าย</t>
  </si>
  <si>
    <t>4301020106.312</t>
  </si>
  <si>
    <t>รายได้ค่ารักษาประกันสังคม 72 ชั่วโมงแรก</t>
  </si>
  <si>
    <t>4301020106.314</t>
  </si>
  <si>
    <t>รายได้ค่ารักษาประกันสังคม-ค่าใช้จ่ายสูง IP</t>
  </si>
  <si>
    <t>4301020106.504</t>
  </si>
  <si>
    <t>รายได้ค่ารักษาแรงงานต่างด้าว IP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</si>
  <si>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</si>
  <si>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</si>
  <si>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</si>
  <si>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</si>
  <si>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4301020104.107</t>
  </si>
  <si>
    <t>รายได้ค่ารักษาชำระเงิน IP</t>
  </si>
  <si>
    <t>4301020104.603</t>
  </si>
  <si>
    <t>รายได้ค่ารักษา พรบ.รถ IP</t>
  </si>
  <si>
    <t>4301020106.710</t>
  </si>
  <si>
    <t>รายได้ค่ารักษาบุคคลที่มีปัญหาสถานะและสิทธิ  - เบิกจากส่วนกลาง IP</t>
  </si>
  <si>
    <t>IPD ผลรวม</t>
  </si>
  <si>
    <t>LC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</si>
  <si>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</si>
  <si>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</si>
  <si>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</si>
  <si>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</si>
  <si>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</si>
  <si>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</si>
  <si>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</si>
  <si>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</si>
  <si>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</si>
  <si>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</si>
  <si>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</si>
  <si>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</si>
  <si>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</si>
  <si>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</si>
  <si>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</si>
  <si>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</si>
  <si>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</si>
  <si>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</si>
  <si>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</si>
  <si>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</si>
  <si>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</si>
  <si>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</si>
  <si>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</si>
  <si>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</si>
  <si>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</si>
  <si>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เงินค่าตอบแทนพนักงานราชการ (สนับสนุน)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</si>
  <si>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</si>
  <si>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</si>
  <si>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</si>
  <si>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</si>
  <si>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</si>
  <si>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</si>
  <si>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</si>
  <si>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</si>
  <si>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</si>
  <si>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</si>
  <si>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</si>
  <si>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</si>
  <si>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</si>
  <si>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</si>
  <si>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</si>
  <si>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</si>
  <si>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</si>
  <si>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</si>
  <si>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</si>
  <si>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</si>
  <si>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</si>
  <si>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</si>
  <si>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</si>
  <si>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</si>
  <si>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</si>
  <si>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</si>
  <si>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</si>
  <si>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</si>
  <si>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5101010108.101</t>
  </si>
  <si>
    <t>ค่าล่วงเวลา(สนับสนุน)</t>
  </si>
  <si>
    <t>5101010199.103</t>
  </si>
  <si>
    <t xml:space="preserve">ค่าตอบแทนในการปฏิบัติงานเวรหรือผลัดบ่ายและหรือผลัดดึกของพยาบาล </t>
  </si>
  <si>
    <t>5101020114.107</t>
  </si>
  <si>
    <t>ค่าตอบแทนเพิ่มพิเศษสำหรับผู้ปฏิบัติงานด้านสาธารณสุข (พตส.-เงินงบประมาณ)</t>
  </si>
  <si>
    <t>5101020114.114</t>
  </si>
  <si>
    <t>ค่าตอบแทนเพิ่มพิเศษสำหรับผู้ปฏิบัติงานด้านสาธารณสุข (พตส.-เงินนอกงบประมาณ)</t>
  </si>
  <si>
    <t>5101020114.116</t>
  </si>
  <si>
    <t>ค่าตอบแทนตามผลการปฏิบัติงาน (บริการ) - เงินงบประมาณ</t>
  </si>
  <si>
    <t>5101020114.117</t>
  </si>
  <si>
    <t>ค่าตอบแทนตามผลการปฏิบัติงาน (สนับสนุน) - เงินงบประมาณ</t>
  </si>
  <si>
    <t>5101020114.120</t>
  </si>
  <si>
    <t>ค่าตอบแทนการปฏิบัติงานในลักษณะค่าเบี้ยเลี้ยงเหมาจ่าย (บริการ)-เงินงบประมาณ</t>
  </si>
  <si>
    <t>5101020114.121</t>
  </si>
  <si>
    <t>ค่าตอบแทนการปฏิบัติงานในลักษณะค่าเบี้ยเลี้ยงเหมาจ่าย (สนับสนุน)-เงินงบประมาณ</t>
  </si>
  <si>
    <t>5101020114.122</t>
  </si>
  <si>
    <t>ค่าตอบแทนตามผลการปฏิบัติงาน (บริการ) - เงินนอกงบประมาณ</t>
  </si>
  <si>
    <t>5101020114.123</t>
  </si>
  <si>
    <t>ค่าตอบแทนตามผลการปฏิบัติงาน (สนับสนุน)  - เงินนอกงบประมาณ</t>
  </si>
  <si>
    <t>5101020114.124</t>
  </si>
  <si>
    <t>ค่าตอบแทนการปฏิบัติงานในลักษณะค่าเบี้ยเลี้ยงเหมาจ่าย (บริการ)  - เงินนอกงบประมาณ</t>
  </si>
  <si>
    <t>5101020114.125</t>
  </si>
  <si>
    <t>ค่าตอบแทนการปฏิบัติงานในลักษณะค่าเบี้ยเลี้ยงเหมาจ่าย (สนับสนุน)  - เงินนอกงบประมาณ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</si>
  <si>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</si>
  <si>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</si>
  <si>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</si>
  <si>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</si>
  <si>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</si>
  <si>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</si>
  <si>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</si>
  <si>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</si>
  <si>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</si>
  <si>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</si>
  <si>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</si>
  <si>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</si>
  <si>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</si>
  <si>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 (งปม.)</t>
  </si>
  <si>
    <t>5104040199.105</t>
  </si>
  <si>
    <t>ค่าตอบแทนปฎิบัติงานแพทย์สาขาส่งเสริมพิเศษ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</si>
  <si>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</si>
  <si>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</si>
  <si>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</si>
  <si>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</si>
  <si>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</si>
  <si>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</si>
  <si>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</si>
  <si>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</si>
  <si>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</si>
  <si>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ค่าตอบแทนอื่น</t>
  </si>
  <si>
    <t>5104040199.111</t>
  </si>
  <si>
    <t>ค่าตอบแทนการปฎิบัติงานชันสูตรพลิกศพ (เงินนอกฯ)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</si>
  <si>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</si>
  <si>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</si>
  <si>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</si>
  <si>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</si>
  <si>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</si>
  <si>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</si>
  <si>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</si>
  <si>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</si>
  <si>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</si>
  <si>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</si>
  <si>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</si>
  <si>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</si>
  <si>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</si>
  <si>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</si>
  <si>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5101020108.101</t>
  </si>
  <si>
    <t>ค่าเช่าบ้าน</t>
  </si>
  <si>
    <t>5101020112.101</t>
  </si>
  <si>
    <t xml:space="preserve">เงินสมทบกองทุนสำรองเลี้ยงชีพพนักงานและเจ้าหน้าที่รัฐ </t>
  </si>
  <si>
    <t>5101020116.101</t>
  </si>
  <si>
    <t>เงินสมทบกองทุนทดแทน-เงินงบประมาณ</t>
  </si>
  <si>
    <t>5101020116.102</t>
  </si>
  <si>
    <t>เงินสมทบกองทุนทดแทน-เงินนอกประมาณ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</si>
  <si>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</si>
  <si>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</si>
  <si>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</si>
  <si>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</si>
  <si>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</si>
  <si>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</si>
  <si>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</si>
  <si>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</si>
  <si>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</si>
  <si>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</si>
  <si>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</si>
  <si>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เงินช่วยเหลือค่ารักษาพยาบาลตามกฎหมายสงเคราะห์ข้าราชการ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</si>
  <si>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</si>
  <si>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</si>
  <si>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</si>
  <si>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 (เงินงบประมาณ)</t>
  </si>
  <si>
    <t>5102010199.102</t>
  </si>
  <si>
    <t>ค่าใช้จ่ายด้านการฝึกอบรม-ในประเทศ (เงินนอกงบประมาณ)</t>
  </si>
  <si>
    <t>5102030199.101</t>
  </si>
  <si>
    <t>ค่าใช้จ่ายด้านการฝึกอบรม-บุคคลภายนอก (เงินงบประมาณ)</t>
  </si>
  <si>
    <t>5102030199.102</t>
  </si>
  <si>
    <t>ค่าใช้จ่ายด้านการฝึกอบรม-บุคคลภายนอก (เงินนอกงบบระมาณ)</t>
  </si>
  <si>
    <t>5103010102.101</t>
  </si>
  <si>
    <t>ค่าเบี้ยเลี้ยง-ในประเทศ (เงินงบประมาณ)</t>
  </si>
  <si>
    <t>5103010102.102</t>
  </si>
  <si>
    <t>ค่าเบี้ยเลี้ยง-ในประเทศ (เงินนอกงบประมาณ)</t>
  </si>
  <si>
    <t>5103010103.101</t>
  </si>
  <si>
    <t>ค่าที่พัก-ในประเทศ (เงินงบประมาณ)</t>
  </si>
  <si>
    <t>5103010103.102</t>
  </si>
  <si>
    <t>ค่าที่พัก-ในประเทศ (เงินนอกงบประมาณ)</t>
  </si>
  <si>
    <t>5103010199.101</t>
  </si>
  <si>
    <t>ค่าใช้จ่ายเดินทางอื่น -ในประเทศ (เงินงบประมาณ)</t>
  </si>
  <si>
    <t>5103010199.102</t>
  </si>
  <si>
    <t>ค่าใช้จ่ายเดินทางอื่น -ในประเทศ (เงินนอกงบประมาณ)</t>
  </si>
  <si>
    <t>LC ผลรวม</t>
  </si>
  <si>
    <t>CC</t>
  </si>
  <si>
    <t>5104030299.204</t>
  </si>
  <si>
    <t>ค่าจ้าง /ค่าเช่า /ค่าซ่อมบำรุงสิ่งก่อสร้างและครุภัณฑ์ (งบลงทุน UC)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</si>
  <si>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</si>
  <si>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</si>
  <si>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</si>
  <si>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</si>
  <si>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</si>
  <si>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</si>
  <si>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</si>
  <si>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</si>
  <si>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</si>
  <si>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</si>
  <si>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</si>
  <si>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</si>
  <si>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</si>
  <si>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</si>
  <si>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</si>
  <si>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</si>
  <si>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</si>
  <si>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</si>
  <si>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</si>
  <si>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</si>
  <si>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</si>
  <si>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</si>
  <si>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</si>
  <si>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</si>
  <si>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</si>
  <si>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</si>
  <si>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</si>
  <si>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</si>
  <si>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</si>
  <si>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</si>
  <si>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</si>
  <si>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</si>
  <si>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</si>
  <si>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</si>
  <si>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</si>
  <si>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</si>
  <si>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</si>
  <si>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</si>
  <si>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</si>
  <si>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</si>
  <si>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</si>
  <si>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</si>
  <si>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</si>
  <si>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</si>
  <si>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</si>
  <si>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</si>
  <si>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</si>
  <si>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</si>
  <si>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</si>
  <si>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</si>
  <si>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</si>
  <si>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</si>
  <si>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</si>
  <si>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</si>
  <si>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</si>
  <si>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</si>
  <si>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</si>
  <si>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</si>
  <si>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</si>
  <si>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</si>
  <si>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</si>
  <si>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</si>
  <si>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</si>
  <si>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</si>
  <si>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</si>
  <si>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</si>
  <si>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</si>
  <si>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</si>
  <si>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</si>
  <si>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</si>
  <si>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</si>
  <si>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</si>
  <si>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</si>
  <si>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</si>
  <si>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</si>
  <si>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</si>
  <si>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</si>
  <si>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</si>
  <si>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</si>
  <si>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</si>
  <si>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</si>
  <si>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</si>
  <si>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</si>
  <si>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</si>
  <si>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</si>
  <si>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</si>
  <si>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</si>
  <si>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</si>
  <si>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</si>
  <si>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</si>
  <si>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</si>
  <si>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</si>
  <si>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</si>
  <si>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</si>
  <si>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</si>
  <si>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</si>
  <si>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</si>
  <si>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</si>
  <si>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CC ผลรวม</t>
  </si>
  <si>
    <t>MC</t>
  </si>
  <si>
    <t>5104030205.101</t>
  </si>
  <si>
    <t>ยาใช้ไป</t>
  </si>
  <si>
    <t>5104030205.102</t>
  </si>
  <si>
    <t>วัสดุเภสัชกรรมใช้ไป</t>
  </si>
  <si>
    <t>5104030205.103</t>
  </si>
  <si>
    <t>วัสดุทางการแพทย์ทั่วไปใช้ไป</t>
  </si>
  <si>
    <t>5104030205.118</t>
  </si>
  <si>
    <t>วัสดุเอกซเรย์ใช้ไป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</si>
  <si>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</si>
  <si>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</si>
  <si>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</si>
  <si>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</si>
  <si>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</si>
  <si>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</si>
  <si>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</si>
  <si>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</si>
  <si>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</si>
  <si>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</si>
  <si>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</si>
  <si>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</si>
  <si>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</si>
  <si>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</si>
  <si>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</si>
  <si>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</si>
  <si>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</si>
  <si>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</si>
  <si>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</si>
  <si>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</si>
  <si>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</si>
  <si>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</si>
  <si>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</si>
  <si>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</si>
  <si>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</si>
  <si>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</si>
  <si>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</si>
  <si>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</si>
  <si>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</si>
  <si>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</si>
  <si>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</si>
  <si>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</si>
  <si>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</si>
  <si>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</si>
  <si>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</si>
  <si>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</si>
  <si>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</si>
  <si>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</si>
  <si>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</si>
  <si>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</si>
  <si>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</si>
  <si>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</si>
  <si>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</si>
  <si>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</si>
  <si>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</si>
  <si>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</si>
  <si>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</si>
  <si>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</si>
  <si>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</si>
  <si>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</si>
  <si>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</si>
  <si>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</si>
  <si>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</si>
  <si>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</si>
  <si>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</si>
  <si>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</si>
  <si>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</si>
  <si>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</si>
  <si>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</si>
  <si>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</si>
  <si>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</si>
  <si>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</si>
  <si>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</si>
  <si>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</si>
  <si>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</si>
  <si>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</si>
  <si>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</si>
  <si>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</si>
  <si>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</si>
  <si>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</si>
  <si>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</si>
  <si>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</si>
  <si>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</si>
  <si>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</si>
  <si>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</si>
  <si>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</si>
  <si>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</si>
  <si>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</si>
  <si>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</si>
  <si>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</si>
  <si>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</si>
  <si>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</si>
  <si>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</si>
  <si>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</si>
  <si>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</si>
  <si>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</si>
  <si>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</si>
  <si>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</si>
  <si>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</si>
  <si>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</si>
  <si>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</si>
  <si>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</si>
  <si>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</si>
  <si>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วัสดุคอมพิวเตอร์ใช้ไป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</si>
  <si>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</si>
  <si>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</si>
  <si>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</si>
  <si>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</si>
  <si>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</si>
  <si>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</si>
  <si>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</si>
  <si>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</si>
  <si>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</si>
  <si>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</si>
  <si>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</si>
  <si>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</si>
  <si>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</si>
  <si>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</si>
  <si>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</si>
  <si>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</si>
  <si>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>5104030299.102</t>
  </si>
  <si>
    <t>ค่าใช้จ่ายตามโครงการ (UC) (PP)</t>
  </si>
  <si>
    <t>5104030299.103</t>
  </si>
  <si>
    <t>ค่าใช้จ่ายตามโครงการ (งปม.)</t>
  </si>
  <si>
    <t>5104030299.105</t>
  </si>
  <si>
    <t>ค่าใช้จ่ายตามโครงการ (เงินนอกฯ)</t>
  </si>
  <si>
    <t>5212010199.105</t>
  </si>
  <si>
    <t>ค่าใช้จ่ายลักษณะอื่น</t>
  </si>
  <si>
    <t>MC ผลรวม</t>
  </si>
  <si>
    <t>4301020105.214</t>
  </si>
  <si>
    <t>รายได้กองทุน UC - OP แบบเหมาจ่ายต่อผู้มีสิทธิ</t>
  </si>
  <si>
    <t>4301020105.215</t>
  </si>
  <si>
    <t xml:space="preserve">รายได้กองทุน UC-OP ตามเกณฑ์คุณภาพผลงานบริการ
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</si>
  <si>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</si>
  <si>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</si>
  <si>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</si>
  <si>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</si>
  <si>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</si>
  <si>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รายได้กองทุน UC-P&amp;P อื่น</t>
  </si>
  <si>
    <t>4301020105.228</t>
  </si>
  <si>
    <t xml:space="preserve">รายได้กองทุน UC อื่น 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</si>
  <si>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</si>
  <si>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</si>
  <si>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</si>
  <si>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</si>
  <si>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</si>
  <si>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</si>
  <si>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</si>
  <si>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</si>
  <si>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</si>
  <si>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</si>
  <si>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</si>
  <si>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</si>
  <si>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</si>
  <si>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</si>
  <si>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4301020105.251</t>
  </si>
  <si>
    <t>ส่วนต่างค่ารักษาที่สูงกว่าข้อตกลงในการจ่ายตามDRG กองทุน UC (บริการเฉพาะ)  CR- IP</t>
  </si>
  <si>
    <t>4301020105.252</t>
  </si>
  <si>
    <t>ส่วนต่างค่ารักษาที่ต่ำกว่าข้อตกลงในการจ่ายตาม DRG กองทุน UC (บริการเฉพาะ)  CR- IP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</si>
  <si>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</si>
  <si>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</si>
  <si>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</si>
  <si>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</si>
  <si>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</si>
  <si>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</si>
  <si>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</si>
  <si>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 xml:space="preserve">ส่วนต่างค่ารักษาที่สูงกว่าข้อตกลงตามหลักเกณฑ์การจ่ายกองทุนUC-บริการเฉพาะ (CR) - OP </t>
  </si>
  <si>
    <t>4301020105.260</t>
  </si>
  <si>
    <t xml:space="preserve">ส่วนต่างค่ารักษาที่ต่ำกว่าข้อตกลงตามหลักเกณฑ์การจ่ายกองทุนUC-บริการเฉพาะ (CR) -OP 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</si>
  <si>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</si>
  <si>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</si>
  <si>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</si>
  <si>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</si>
  <si>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</si>
  <si>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</si>
  <si>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4301020102.105</t>
  </si>
  <si>
    <t>รายได้จากระบบปฏิบัติการฉุกเฉิน (EMS)</t>
  </si>
  <si>
    <t>4301020104.110</t>
  </si>
  <si>
    <t>ส่วนต่างค่ารักษาที่สูงกว่าข้อตกลงในการจ่ายตาม DRG -เบิกจ่ายตรง หน่วยงานอื่น</t>
  </si>
  <si>
    <t>4301020104.111</t>
  </si>
  <si>
    <t>ส่วนต่างค่ารักษาที่ต่ำกว่าข้อตกลงในการจ่ายตาม DRG -เบิกจ่ายตรง หน่วยงานอื่น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</si>
  <si>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</si>
  <si>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</si>
  <si>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</si>
  <si>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</si>
  <si>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4301020104.807</t>
  </si>
  <si>
    <t xml:space="preserve">ส่วนต่างค่ารักษาที่สูงกว่าข้อตกลงในการจ่ายตาม DRG -เบิกจ่ายตรง (พนักงานส่วนท้องถิ่นรูปแบบพิเศษ) </t>
  </si>
  <si>
    <t>4301020104.808</t>
  </si>
  <si>
    <t xml:space="preserve">ส่วนต่างค่ารักษาที่ต่ำกว่าข้อตกลงในการจ่ายตาม DRG -เบิกจ่ายตรง (พนักงานส่วนท้องถิ่นรูปแบบพิเศษ) 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</si>
  <si>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</si>
  <si>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</si>
  <si>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</si>
  <si>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</si>
  <si>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</si>
  <si>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</si>
  <si>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4301020106.311</t>
  </si>
  <si>
    <t>รายได้ค่ารักษาประกันสังคม-กองทุนทดแทน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</si>
  <si>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</si>
  <si>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</si>
  <si>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</si>
  <si>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</si>
  <si>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</si>
  <si>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ส่วนต่างค่ารักษาที่สูงกว่าข้อตกลงในการจ่ายตาม กองทุนประกันสังคม</t>
  </si>
  <si>
    <t>4301020106.320</t>
  </si>
  <si>
    <t xml:space="preserve">ส่วนต่างค่ารักษาที่ต่ำกว่าข้อตกลงในการจ่ายตาม กองทุนประกันสังคม 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</si>
  <si>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</si>
  <si>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</si>
  <si>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</si>
  <si>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</si>
  <si>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4301020106.502</t>
  </si>
  <si>
    <t>รายได้กองทุนแรงงานต่างด้าว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</si>
  <si>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</si>
  <si>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</si>
  <si>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</si>
  <si>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</si>
  <si>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4301020106.509</t>
  </si>
  <si>
    <t>รายได้ค่ารักษาแรงงานต่างด้าว-เบิกจากส่วนกลาง OP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</si>
  <si>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</si>
  <si>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</si>
  <si>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</si>
  <si>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ส่วนต่างค่ารักษาที่ต่ำกว่าข้อตกลงในการจ่ายตาม DRG -แรงงานต่างด้าว -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</si>
  <si>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</si>
  <si>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</si>
  <si>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</si>
  <si>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</si>
  <si>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</si>
  <si>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</si>
  <si>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4301020106.519</t>
  </si>
  <si>
    <t>ส่วนต่างค่ารักษาที่ต่ำกว่าข้อตกลงในการจ่ายตามหลักเกณฑ์ฯ เงินประกันสุขภาพคนต่างด้าว/แรงงานต่างด้าว OP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</si>
  <si>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</si>
  <si>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</si>
  <si>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</si>
  <si>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</si>
  <si>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</si>
  <si>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</si>
  <si>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</si>
  <si>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</si>
  <si>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</si>
  <si>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</si>
  <si>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4301020102.103</t>
  </si>
  <si>
    <t>รายได้ค่าสิ่งส่งตรวจ - หน่วยงานภาครัฐ</t>
  </si>
  <si>
    <t>4301020102.106</t>
  </si>
  <si>
    <t xml:space="preserve">รายได้สนับสนุนยาและอื่น ๆ 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</si>
  <si>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</si>
  <si>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</si>
  <si>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4301020106.704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</si>
  <si>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</si>
  <si>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</si>
  <si>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</si>
  <si>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</si>
  <si>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</si>
  <si>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</si>
  <si>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</si>
  <si>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</si>
  <si>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</si>
  <si>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</si>
  <si>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</si>
  <si>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</si>
  <si>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</si>
  <si>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</si>
  <si>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บัญชีรายได้ระหว่างหน่วยงาน - หน่วยงานรับเงินงบบุคลากรจากรัฐบาล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</si>
  <si>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</si>
  <si>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</si>
  <si>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</si>
  <si>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</si>
  <si>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</si>
  <si>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</si>
  <si>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</si>
  <si>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</si>
  <si>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</si>
  <si>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</si>
  <si>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</si>
  <si>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</si>
  <si>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</si>
  <si>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</si>
  <si>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</si>
  <si>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</si>
  <si>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</si>
  <si>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</si>
  <si>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</si>
  <si>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</si>
  <si>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</si>
  <si>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</si>
  <si>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</si>
  <si>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</si>
  <si>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</si>
  <si>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</si>
  <si>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</si>
  <si>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</si>
  <si>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</si>
  <si>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</si>
  <si>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</si>
  <si>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</si>
  <si>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</si>
  <si>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</si>
  <si>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</si>
  <si>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</si>
  <si>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</si>
  <si>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</si>
  <si>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</si>
  <si>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</si>
  <si>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</si>
  <si>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</si>
  <si>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</si>
  <si>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</si>
  <si>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</si>
  <si>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</si>
  <si>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</si>
  <si>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</si>
  <si>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</si>
  <si>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</si>
  <si>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</si>
  <si>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</si>
  <si>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</si>
  <si>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</si>
  <si>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</si>
  <si>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</si>
  <si>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</si>
  <si>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</si>
  <si>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</si>
  <si>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</si>
  <si>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</si>
  <si>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</si>
  <si>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</si>
  <si>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</si>
  <si>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</si>
  <si>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รายได้อื่น-สินค้ารับโอนจาก สสจ./ รพศ./รพท./รพช./รพ.สต.</t>
  </si>
  <si>
    <t>4313010199.115</t>
  </si>
  <si>
    <t>รายได้อื่น-วัสดุรับโอนจาก สสจ./รพศ./รพท./รพช./รพ.สต.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</si>
  <si>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</si>
  <si>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</si>
  <si>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</si>
  <si>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</si>
  <si>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</si>
  <si>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รายได้อื่น-เงินงบประมาณงบดำเนินงานรับโอนจาก สสจ./รพศ./รพท./รพช. / รพ.สต.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</si>
  <si>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</si>
  <si>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</si>
  <si>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</si>
  <si>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รายได้อื่น-เงินงบประมาณงบรายจ่ายอื่นรับโอนจาก สสจ./รพศ. /รพท./รพช. /   รพ.สต.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</si>
  <si>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</si>
  <si>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</si>
  <si>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</si>
  <si>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</si>
  <si>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4302040101.101</t>
  </si>
  <si>
    <t>พักรับเงินงบอุดหนุน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</si>
  <si>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</si>
  <si>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</si>
  <si>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</si>
  <si>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</si>
  <si>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</si>
  <si>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</si>
  <si>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</si>
  <si>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</si>
  <si>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</si>
  <si>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</si>
  <si>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</si>
  <si>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</si>
  <si>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4301020105.211</t>
  </si>
  <si>
    <t>รายได้กองทุน UC (งบลงทุน)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</si>
  <si>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</si>
  <si>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</si>
  <si>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</si>
  <si>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</si>
  <si>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</si>
  <si>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</si>
  <si>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</si>
  <si>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รายได้อื่น-เงินงบประมาณงบลงทุน รับโอนจาก สสจ./รพศ./รพท./รพช./รพ.สต.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</si>
  <si>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</si>
  <si>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</si>
  <si>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</si>
  <si>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</si>
  <si>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</si>
  <si>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</si>
  <si>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</si>
  <si>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</si>
  <si>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</si>
  <si>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</si>
  <si>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</si>
  <si>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</si>
  <si>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</si>
  <si>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</si>
  <si>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</si>
  <si>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</si>
  <si>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</si>
  <si>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</si>
  <si>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</si>
  <si>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</si>
  <si>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</si>
  <si>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</si>
  <si>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</si>
  <si>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</si>
  <si>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</si>
  <si>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5108010101.202</t>
  </si>
  <si>
    <t xml:space="preserve">หนี้สูญ-ลูกหนี้ค่ารักษาUC-IP 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</si>
  <si>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</si>
  <si>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</si>
  <si>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</si>
  <si>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</si>
  <si>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5108010101.309</t>
  </si>
  <si>
    <t>หนี้สูญ-ลูกหนี้ค่ารักษาประกันสังคม-ค่าใช้จ่ายสูง/อุบัติเหตุ/ฉุกเฉิน OP</t>
  </si>
  <si>
    <t>5108010101.602</t>
  </si>
  <si>
    <t>หนี้สูญ-ลูกหนี้ค่ารักษา-พรบ.รถ OP</t>
  </si>
  <si>
    <t>5108010101.603</t>
  </si>
  <si>
    <t>หนี้สูญ-ลูกหนี้ค่ารักษา-พรบ.รถ IP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</si>
  <si>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</si>
  <si>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</si>
  <si>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</si>
  <si>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</si>
  <si>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</si>
  <si>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</si>
  <si>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</si>
  <si>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หนี้สงสัยจะสูญ-ลูกหนี้ค่ารักษา-ชำระเงิน  IP</t>
  </si>
  <si>
    <t>5104030218.101</t>
  </si>
  <si>
    <t>ค่าใช้จ่ายผลักส่งเป็นรายได้แผ่นดิน</t>
  </si>
  <si>
    <t>5104030299.202</t>
  </si>
  <si>
    <t>ค่ารักษาตามจ่าย UC ในสังกัด สป. สธ.</t>
  </si>
  <si>
    <t>5104030299.203</t>
  </si>
  <si>
    <t>ค่ารักษาตามจ่าย UC ต่างนอกสังกัด สป. สธ.</t>
  </si>
  <si>
    <t>5104030299.502</t>
  </si>
  <si>
    <t>ค่าใช้จ่ายตามโครง การ (P&amp;P) แรงงานต่างด้าว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</si>
  <si>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</si>
  <si>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</si>
  <si>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</si>
  <si>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</si>
  <si>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</si>
  <si>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</si>
  <si>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</si>
  <si>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</si>
  <si>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5112010103.101</t>
  </si>
  <si>
    <t>ค่าสวัสดิการสังคม-อื่น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</si>
  <si>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</si>
  <si>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</si>
  <si>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</si>
  <si>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</si>
  <si>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</si>
  <si>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</si>
  <si>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</si>
  <si>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</si>
  <si>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</si>
  <si>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</si>
  <si>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</si>
  <si>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</si>
  <si>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</si>
  <si>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</si>
  <si>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</si>
  <si>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</si>
  <si>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</si>
  <si>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</si>
  <si>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</si>
  <si>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</si>
  <si>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</si>
  <si>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</si>
  <si>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</si>
  <si>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</si>
  <si>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</si>
  <si>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</si>
  <si>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</si>
  <si>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</si>
  <si>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</si>
  <si>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</si>
  <si>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</si>
  <si>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</si>
  <si>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</si>
  <si>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</si>
  <si>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</si>
  <si>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</si>
  <si>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</si>
  <si>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</si>
  <si>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</si>
  <si>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</si>
  <si>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</si>
  <si>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</si>
  <si>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</si>
  <si>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</si>
  <si>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</si>
  <si>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</si>
  <si>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</si>
  <si>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</si>
  <si>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</si>
  <si>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</si>
  <si>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</si>
  <si>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</si>
  <si>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</si>
  <si>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</si>
  <si>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</si>
  <si>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</si>
  <si>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</si>
  <si>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ค่าใช้จ่ายอื่น-เงินงบประมาณงบดำเนินงานโอนไปสสจ./รพศ./รพท./รพช./รพ.สต.</t>
  </si>
  <si>
    <t>5212010199.111</t>
  </si>
  <si>
    <t>ค่าใช้จ่ายอื่น-เงินงบประมาณงบ อุดหนุนโอนไปสสจ./รพศ./รพท./รพช./รพ.สต.</t>
  </si>
  <si>
    <t>5212010199.112</t>
  </si>
  <si>
    <t>ค่าใช้จ่ายอื่น-เงินงบประมาณงบรายจ่ายอื่นโอนไปสสจ./รพศ./รพท./รพช./รพ.สต.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</si>
  <si>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</si>
  <si>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/รพท./รพช./รพ.สต.</t>
  </si>
  <si>
    <t>5212010199.114</t>
  </si>
  <si>
    <t>ค่าใช้จ่ายอื่น-เงินนอกงบประมาณโอนไปสสจ./รพศ.  /รพท./รพช./รพ.สต.</t>
  </si>
  <si>
    <t>5401010101.101</t>
  </si>
  <si>
    <t>ค่าใช้จ่ายรายการพิเศษนอกเหนือการดำเนินงานปกติ</t>
  </si>
  <si>
    <t>5107030101.101</t>
  </si>
  <si>
    <t>บัญชีพักเบิกเงินอุดหนุน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</si>
  <si>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</si>
  <si>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</si>
  <si>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</si>
  <si>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</si>
  <si>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</si>
  <si>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</si>
  <si>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</si>
  <si>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</si>
  <si>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</si>
  <si>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</si>
  <si>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</si>
  <si>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</si>
  <si>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5210010118.101</t>
  </si>
  <si>
    <t>ค่าใช้จ่ายระหว่างกัน-ภายในกรมเดียวกัน</t>
  </si>
  <si>
    <t>หมายเหตุ ผลรวม</t>
  </si>
  <si>
    <t>หมายเหตุ รายได้</t>
  </si>
  <si>
    <t>หมายเหตุ ค่าใช้จ่าย</t>
  </si>
  <si>
    <t>รวมรายได้</t>
  </si>
  <si>
    <t>รวมค่าใช้จ่าย</t>
  </si>
  <si>
    <t>Charge OP</t>
  </si>
  <si>
    <t>Charge IP</t>
  </si>
  <si>
    <t>Charge Total</t>
  </si>
  <si>
    <t>TC</t>
  </si>
  <si>
    <t>สัดส่วน  LC ต่อค่าใช้จ่ายรวม</t>
  </si>
  <si>
    <t>สัดส่วน  LC ต่อ Charge Total</t>
  </si>
  <si>
    <t>OPDCost</t>
  </si>
  <si>
    <t>IPDCost</t>
  </si>
  <si>
    <t>Cost Tatal</t>
  </si>
  <si>
    <t>รวมค่าใช้จ่าย (ไม่รวมค่าเสื่อมราคาและค่าตัดจำหน่าย)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</si>
</sst>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#,##0.00_ ;[Red]\-#,##0.00\ 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  <font>
      <sz val="10"/>
      <color indexed="8"/>
      <name val="Arial"/>
      <family val="2"/>
    </font>
    <font>
      <sz val="15"/>
      <color indexed="8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0" fillId="0" borderId="0"/>
  </cellStyleXfs>
  <cellXfs count="119">
    <xf numFmtId="0" fontId="0" fillId="0" borderId="0" xfId="0"/>
    <xf numFmtId="0" fontId="3" fillId="0" borderId="0" xfId="0" applyFont="1"/>
    <xf numFmtId="0" fontId="4" fillId="0" borderId="0" xfId="0" applyFont="1"/>
    <xf numFmtId="43" fontId="4" fillId="0" borderId="0" xfId="1" applyFont="1"/>
    <xf numFmtId="187" fontId="4" fillId="0" borderId="0" xfId="1" applyNumberFormat="1" applyFont="1"/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1" applyNumberFormat="1" applyFont="1" applyFill="1" applyBorder="1" applyAlignment="1">
      <alignment horizontal="right"/>
    </xf>
    <xf numFmtId="188" fontId="4" fillId="0" borderId="1" xfId="1" applyNumberFormat="1" applyFont="1" applyFill="1" applyBorder="1"/>
    <xf numFmtId="189" fontId="4" fillId="2" borderId="1" xfId="1" applyNumberFormat="1" applyFont="1" applyFill="1" applyBorder="1"/>
    <xf numFmtId="189" fontId="4" fillId="0" borderId="1" xfId="1" applyNumberFormat="1" applyFont="1" applyBorder="1"/>
    <xf numFmtId="0" fontId="6" fillId="0" borderId="1" xfId="0" applyFont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right"/>
    </xf>
    <xf numFmtId="188" fontId="4" fillId="0" borderId="1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3" fontId="7" fillId="0" borderId="0" xfId="1" applyFont="1" applyFill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187" fontId="7" fillId="0" borderId="0" xfId="1" applyNumberFormat="1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2" applyFill="1" applyAlignment="1">
      <alignment horizontal="left"/>
    </xf>
    <xf numFmtId="43" fontId="2" fillId="0" borderId="0" xfId="1" applyFont="1" applyFill="1" applyAlignment="1">
      <alignment horizontal="left"/>
    </xf>
    <xf numFmtId="187" fontId="4" fillId="0" borderId="0" xfId="1" applyNumberFormat="1" applyFont="1" applyFill="1"/>
    <xf numFmtId="43" fontId="7" fillId="0" borderId="0" xfId="1" applyFont="1" applyFill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left"/>
    </xf>
    <xf numFmtId="0" fontId="4" fillId="3" borderId="0" xfId="0" applyFont="1" applyFill="1"/>
    <xf numFmtId="43" fontId="4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 wrapText="1" shrinkToFit="1"/>
    </xf>
    <xf numFmtId="0" fontId="9" fillId="3" borderId="1" xfId="3" applyFont="1" applyFill="1" applyBorder="1" applyAlignment="1">
      <alignment horizontal="center" vertical="top" wrapText="1" shrinkToFit="1"/>
    </xf>
    <xf numFmtId="0" fontId="9" fillId="6" borderId="1" xfId="3" applyFont="1" applyFill="1" applyBorder="1" applyAlignment="1">
      <alignment horizontal="center" vertical="top" wrapText="1" shrinkToFit="1"/>
    </xf>
    <xf numFmtId="0" fontId="9" fillId="7" borderId="1" xfId="3" applyFont="1" applyFill="1" applyBorder="1" applyAlignment="1">
      <alignment horizontal="center" vertical="top" wrapText="1" shrinkToFit="1"/>
    </xf>
    <xf numFmtId="0" fontId="9" fillId="8" borderId="1" xfId="3" applyFont="1" applyFill="1" applyBorder="1" applyAlignment="1">
      <alignment horizontal="center" vertical="top" wrapText="1" shrinkToFit="1"/>
    </xf>
    <xf numFmtId="0" fontId="9" fillId="9" borderId="1" xfId="3" applyFont="1" applyFill="1" applyBorder="1" applyAlignment="1">
      <alignment horizontal="center" vertical="top" wrapText="1" shrinkToFit="1"/>
    </xf>
    <xf numFmtId="0" fontId="9" fillId="10" borderId="1" xfId="3" applyFont="1" applyFill="1" applyBorder="1" applyAlignment="1">
      <alignment horizontal="center" vertical="top" wrapText="1" shrinkToFit="1"/>
    </xf>
    <xf numFmtId="0" fontId="9" fillId="11" borderId="1" xfId="3" applyFont="1" applyFill="1" applyBorder="1" applyAlignment="1">
      <alignment horizontal="center" vertical="top" wrapText="1" shrinkToFi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" fontId="6" fillId="0" borderId="1" xfId="0" applyNumberFormat="1" applyFont="1" applyBorder="1" applyAlignment="1">
      <alignment vertical="center"/>
    </xf>
    <xf numFmtId="189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12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left" vertical="center"/>
    </xf>
    <xf numFmtId="189" fontId="8" fillId="12" borderId="1" xfId="0" applyNumberFormat="1" applyFont="1" applyFill="1" applyBorder="1" applyAlignment="1">
      <alignment vertical="center"/>
    </xf>
    <xf numFmtId="189" fontId="8" fillId="12" borderId="0" xfId="0" applyNumberFormat="1" applyFont="1" applyFill="1" applyAlignment="1">
      <alignment vertical="center"/>
    </xf>
    <xf numFmtId="0" fontId="8" fillId="12" borderId="3" xfId="0" applyFont="1" applyFill="1" applyBorder="1" applyAlignment="1">
      <alignment horizontal="left" vertical="center"/>
    </xf>
    <xf numFmtId="0" fontId="8" fillId="12" borderId="7" xfId="0" applyFont="1" applyFill="1" applyBorder="1" applyAlignment="1">
      <alignment horizontal="left" vertical="center"/>
    </xf>
    <xf numFmtId="0" fontId="8" fillId="12" borderId="4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49" fontId="6" fillId="6" borderId="1" xfId="0" applyNumberFormat="1" applyFont="1" applyFill="1" applyBorder="1" applyAlignment="1">
      <alignment horizontal="left" vertical="center"/>
    </xf>
    <xf numFmtId="188" fontId="6" fillId="0" borderId="1" xfId="0" applyNumberFormat="1" applyFont="1" applyBorder="1" applyAlignment="1">
      <alignment vertical="center"/>
    </xf>
    <xf numFmtId="49" fontId="11" fillId="0" borderId="1" xfId="4" applyNumberFormat="1" applyFont="1" applyBorder="1" applyAlignment="1">
      <alignment horizontal="center"/>
    </xf>
    <xf numFmtId="0" fontId="11" fillId="0" borderId="1" xfId="4" applyFont="1" applyBorder="1"/>
    <xf numFmtId="0" fontId="6" fillId="0" borderId="1" xfId="0" applyFont="1" applyBorder="1" applyAlignment="1">
      <alignment horizontal="left" vertical="center"/>
    </xf>
    <xf numFmtId="0" fontId="6" fillId="12" borderId="1" xfId="0" applyFont="1" applyFill="1" applyBorder="1" applyAlignment="1">
      <alignment vertical="center"/>
    </xf>
    <xf numFmtId="189" fontId="6" fillId="12" borderId="1" xfId="0" applyNumberFormat="1" applyFont="1" applyFill="1" applyBorder="1" applyAlignment="1">
      <alignment vertical="center"/>
    </xf>
    <xf numFmtId="189" fontId="6" fillId="12" borderId="0" xfId="0" applyNumberFormat="1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189" fontId="6" fillId="4" borderId="1" xfId="0" applyNumberFormat="1" applyFont="1" applyFill="1" applyBorder="1" applyAlignment="1">
      <alignment vertical="center"/>
    </xf>
    <xf numFmtId="189" fontId="6" fillId="4" borderId="0" xfId="0" applyNumberFormat="1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13" borderId="0" xfId="0" applyFont="1" applyFill="1" applyAlignment="1">
      <alignment vertical="center"/>
    </xf>
    <xf numFmtId="43" fontId="6" fillId="13" borderId="0" xfId="1" applyFont="1" applyFill="1" applyAlignment="1">
      <alignment vertical="center"/>
    </xf>
    <xf numFmtId="0" fontId="8" fillId="13" borderId="8" xfId="0" applyFont="1" applyFill="1" applyBorder="1" applyAlignment="1">
      <alignment vertical="center"/>
    </xf>
    <xf numFmtId="43" fontId="6" fillId="13" borderId="8" xfId="1" applyFont="1" applyFill="1" applyBorder="1" applyAlignment="1">
      <alignment vertical="center"/>
    </xf>
    <xf numFmtId="43" fontId="6" fillId="0" borderId="0" xfId="1" applyFont="1" applyAlignment="1">
      <alignment vertical="center"/>
    </xf>
    <xf numFmtId="0" fontId="8" fillId="14" borderId="0" xfId="0" applyFont="1" applyFill="1" applyAlignment="1">
      <alignment vertical="center"/>
    </xf>
    <xf numFmtId="43" fontId="6" fillId="14" borderId="0" xfId="1" applyFont="1" applyFill="1" applyAlignment="1">
      <alignment vertical="center"/>
    </xf>
    <xf numFmtId="0" fontId="8" fillId="14" borderId="8" xfId="0" applyFont="1" applyFill="1" applyBorder="1" applyAlignment="1">
      <alignment vertical="center"/>
    </xf>
    <xf numFmtId="43" fontId="6" fillId="14" borderId="8" xfId="1" applyFont="1" applyFill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15" borderId="0" xfId="0" applyFont="1" applyFill="1" applyAlignment="1">
      <alignment vertical="center"/>
    </xf>
    <xf numFmtId="43" fontId="6" fillId="15" borderId="0" xfId="1" applyFont="1" applyFill="1" applyAlignment="1">
      <alignment vertical="center"/>
    </xf>
    <xf numFmtId="0" fontId="8" fillId="15" borderId="8" xfId="0" applyFont="1" applyFill="1" applyBorder="1" applyAlignment="1">
      <alignment vertical="center"/>
    </xf>
    <xf numFmtId="43" fontId="6" fillId="15" borderId="8" xfId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43" fontId="6" fillId="0" borderId="0" xfId="0" applyNumberFormat="1" applyFont="1" applyAlignment="1">
      <alignment vertical="center"/>
    </xf>
  </cellXfs>
  <cellStyles count="5">
    <cellStyle name="Hyperlink" xfId="2" builtinId="8"/>
    <cellStyle name="Normal 2 2 10" xfId="3" xr:uid="{9A0A62E9-A205-48D0-8FE0-42D01D0BCF62}"/>
    <cellStyle name="จุลภาค" xfId="1" builtinId="3"/>
    <cellStyle name="ปกติ" xfId="0" builtinId="0"/>
    <cellStyle name="ปกติ_Sheet7" xfId="4" xr:uid="{1A389495-C03F-4571-AFCB-4D7F01275C2B}"/>
  </cellStyles>
  <dxfs count="6"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591;&#3634;&#3609;&#3605;&#3657;&#3609;&#3607;&#3640;&#3609;&#3605;&#3656;&#3629;&#3627;&#3609;&#3656;&#3623;&#3618;%20&#3611;&#3637;%202563%20&#3619;&#3634;&#3618;&#3648;&#3604;&#3639;&#3629;&#3609;%20&#3648;&#3586;&#3605;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MAMANAKA_19_04_2562/&#3591;&#3634;&#3609;&#3585;&#3634;&#3619;&#3648;&#3591;&#3636;&#3609;&#3585;&#3634;&#3619;&#3588;&#3621;&#3633;&#3591;/&#3586;&#3657;&#3629;&#3617;&#3641;&#3621;%20MOC%20&amp;%20Planfin/&#3586;&#3657;&#3629;&#3617;&#3641;&#3621;MOC%20&#3611;&#3637;%202563/&#3612;&#3621;&#3585;&#3634;&#3619;&#3604;&#3635;&#3648;&#3609;&#3636;&#3609;&#3591;&#3634;&#3609;%20Planfin%2063/&#3612;&#3621;&#3585;&#3634;&#3619;&#3604;&#3635;&#3648;&#3609;&#3636;&#3609;&#3591;&#3634;&#3609;%20Planfin%2063%20_&#3648;&#3617;&#3625;&#3634;&#3618;&#3609;%20256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ฟอร์ม"/>
      <sheetName val="คำนวณUnit Cost ต.ค.62 _25112562"/>
      <sheetName val="R6 ต.ค.62 ค่ากลาง Q4_62"/>
      <sheetName val="คำนวณUnit Cost พ.ย.62 _15122562"/>
      <sheetName val="R6 พ.ย.62 ค่ากลาง Q4_62"/>
      <sheetName val="คำนวณUnit Cost ธ.ค.62 _21012563"/>
      <sheetName val="R6 ธ.ค.62 ค่ากลาง Q1_63"/>
      <sheetName val="คำนวณUnit Cost ม.ค.63 _18022563"/>
      <sheetName val="R6 ม.ค.63 ค่ากลาง Q1_63"/>
      <sheetName val="คำนวณUnit Cost ก.พ.63 _17032563"/>
      <sheetName val="R6 ก.พ.63 ค่ากลาง Q1_63"/>
      <sheetName val="คำนวณUnit Cost มี.ค.63_16042563"/>
      <sheetName val="R6 มี.ค.63 ค่ากลาง Q1_63"/>
      <sheetName val="แก้ไข R6 มี.ค.63 ค่ากลาง Q2_63"/>
      <sheetName val="คำนวณUnit Cost เม.ย.63_18052563"/>
      <sheetName val="R6 เม.ย.63 ค่ากลาง Q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 2562"/>
      <sheetName val="code of account 2563"/>
      <sheetName val="ข้อมูลทางบัญชี"/>
      <sheetName val="11"/>
      <sheetName val="ผูกสูตร Planfin63"/>
      <sheetName val="คำนวณUnit Cost แบบ Quick Method"/>
      <sheetName val="ผลการดำเนินงาน Planfin 63"/>
      <sheetName val="ผังบัญชีที่เปลี่ยนแปลง"/>
      <sheetName val="Sheet3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hfo63.cfo.in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D95BA-32B1-42F7-9A06-20505228BC84}">
  <sheetPr>
    <tabColor theme="6"/>
  </sheetPr>
  <dimension ref="A1:BY463"/>
  <sheetViews>
    <sheetView tabSelected="1" zoomScale="80" zoomScaleNormal="80" workbookViewId="0">
      <pane xSplit="3" ySplit="4" topLeftCell="BL302" activePane="bottomRight" state="frozen"/>
      <selection pane="topRight" activeCell="D1" sqref="D1"/>
      <selection pane="bottomLeft" activeCell="A5" sqref="A5"/>
      <selection pane="bottomRight" activeCell="D3" sqref="D1:BO1048576"/>
    </sheetView>
  </sheetViews>
  <sheetFormatPr defaultColWidth="9" defaultRowHeight="21.75" x14ac:dyDescent="0.2"/>
  <cols>
    <col min="1" max="1" width="9.21875" style="41" bestFit="1" customWidth="1"/>
    <col min="2" max="2" width="14.6640625" style="117" customWidth="1"/>
    <col min="3" max="3" width="71.21875" style="41" bestFit="1" customWidth="1"/>
    <col min="4" max="4" width="13.33203125" style="41" bestFit="1" customWidth="1"/>
    <col min="5" max="7" width="12.6640625" style="41" bestFit="1" customWidth="1"/>
    <col min="8" max="8" width="12.109375" style="41" bestFit="1" customWidth="1"/>
    <col min="9" max="9" width="11.77734375" style="41" bestFit="1" customWidth="1"/>
    <col min="10" max="10" width="14" style="41" bestFit="1" customWidth="1"/>
    <col min="11" max="11" width="12.6640625" style="41" bestFit="1" customWidth="1"/>
    <col min="12" max="12" width="11.77734375" style="41" bestFit="1" customWidth="1"/>
    <col min="13" max="13" width="12.6640625" style="41" bestFit="1" customWidth="1"/>
    <col min="14" max="14" width="11.77734375" style="41" bestFit="1" customWidth="1"/>
    <col min="15" max="17" width="12.6640625" style="41" bestFit="1" customWidth="1"/>
    <col min="18" max="18" width="11.77734375" style="41" bestFit="1" customWidth="1"/>
    <col min="19" max="20" width="12.109375" style="41" bestFit="1" customWidth="1"/>
    <col min="21" max="21" width="11.77734375" style="41" bestFit="1" customWidth="1"/>
    <col min="22" max="22" width="14" style="41" bestFit="1" customWidth="1"/>
    <col min="23" max="23" width="12.6640625" style="41" bestFit="1" customWidth="1"/>
    <col min="24" max="24" width="12.109375" style="41" bestFit="1" customWidth="1"/>
    <col min="25" max="25" width="12.6640625" style="41" bestFit="1" customWidth="1"/>
    <col min="26" max="27" width="11.77734375" style="41" bestFit="1" customWidth="1"/>
    <col min="28" max="28" width="12.109375" style="41" bestFit="1" customWidth="1"/>
    <col min="29" max="29" width="11.77734375" style="41" bestFit="1" customWidth="1"/>
    <col min="30" max="30" width="12.21875" style="41" bestFit="1" customWidth="1"/>
    <col min="31" max="31" width="14" style="41" bestFit="1" customWidth="1"/>
    <col min="32" max="35" width="11.77734375" style="41" bestFit="1" customWidth="1"/>
    <col min="36" max="36" width="11.88671875" style="41" bestFit="1" customWidth="1"/>
    <col min="37" max="38" width="11.77734375" style="41" bestFit="1" customWidth="1"/>
    <col min="39" max="39" width="12.109375" style="41" bestFit="1" customWidth="1"/>
    <col min="40" max="42" width="11.77734375" style="41" bestFit="1" customWidth="1"/>
    <col min="43" max="43" width="12.6640625" style="41" bestFit="1" customWidth="1"/>
    <col min="44" max="49" width="11.77734375" style="41" bestFit="1" customWidth="1"/>
    <col min="50" max="50" width="14" style="41" bestFit="1" customWidth="1"/>
    <col min="51" max="51" width="12.109375" style="41" bestFit="1" customWidth="1"/>
    <col min="52" max="52" width="11.77734375" style="41" bestFit="1" customWidth="1"/>
    <col min="53" max="54" width="12.6640625" style="41" bestFit="1" customWidth="1"/>
    <col min="55" max="55" width="11.77734375" style="41" bestFit="1" customWidth="1"/>
    <col min="56" max="57" width="12.6640625" style="41" bestFit="1" customWidth="1"/>
    <col min="58" max="60" width="11.77734375" style="41" bestFit="1" customWidth="1"/>
    <col min="61" max="61" width="13.44140625" style="41" bestFit="1" customWidth="1"/>
    <col min="62" max="62" width="12.6640625" style="41" bestFit="1" customWidth="1"/>
    <col min="63" max="65" width="11.77734375" style="41" bestFit="1" customWidth="1"/>
    <col min="66" max="66" width="11.88671875" style="41" bestFit="1" customWidth="1"/>
    <col min="67" max="67" width="11.77734375" style="41" bestFit="1" customWidth="1"/>
    <col min="68" max="68" width="17.109375" style="41" bestFit="1" customWidth="1"/>
    <col min="69" max="72" width="11.77734375" style="41" bestFit="1" customWidth="1"/>
    <col min="73" max="73" width="12.6640625" style="41" bestFit="1" customWidth="1"/>
    <col min="74" max="76" width="11.77734375" style="41" bestFit="1" customWidth="1"/>
    <col min="77" max="77" width="14.88671875" style="41" hidden="1" customWidth="1"/>
    <col min="78" max="16384" width="9" style="41"/>
  </cols>
  <sheetData>
    <row r="1" spans="1:77" x14ac:dyDescent="0.2">
      <c r="A1" s="40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1" t="s">
        <v>47</v>
      </c>
    </row>
    <row r="2" spans="1:77" ht="23.1" x14ac:dyDescent="0.2">
      <c r="A2" s="42" t="s">
        <v>48</v>
      </c>
      <c r="B2" s="43" t="s">
        <v>49</v>
      </c>
      <c r="C2" s="44"/>
      <c r="D2" s="45" t="s">
        <v>50</v>
      </c>
      <c r="E2" s="45"/>
      <c r="F2" s="45"/>
      <c r="G2" s="45"/>
      <c r="H2" s="45"/>
      <c r="I2" s="45"/>
      <c r="J2" s="46" t="s">
        <v>51</v>
      </c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7" t="s">
        <v>52</v>
      </c>
      <c r="W2" s="47"/>
      <c r="X2" s="47"/>
      <c r="Y2" s="47"/>
      <c r="Z2" s="47"/>
      <c r="AA2" s="47"/>
      <c r="AB2" s="47"/>
      <c r="AC2" s="47"/>
      <c r="AD2" s="47"/>
      <c r="AE2" s="48" t="s">
        <v>53</v>
      </c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9" t="s">
        <v>54</v>
      </c>
      <c r="AR2" s="49"/>
      <c r="AS2" s="49"/>
      <c r="AT2" s="49"/>
      <c r="AU2" s="49"/>
      <c r="AV2" s="49"/>
      <c r="AW2" s="49"/>
      <c r="AX2" s="50" t="s">
        <v>55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1" t="s">
        <v>56</v>
      </c>
      <c r="BJ2" s="51"/>
      <c r="BK2" s="51"/>
      <c r="BL2" s="51"/>
      <c r="BM2" s="51"/>
      <c r="BN2" s="51"/>
      <c r="BO2" s="51"/>
      <c r="BP2" s="52" t="s">
        <v>57</v>
      </c>
      <c r="BQ2" s="52"/>
      <c r="BR2" s="52"/>
      <c r="BS2" s="52"/>
      <c r="BT2" s="52"/>
      <c r="BU2" s="52"/>
      <c r="BV2" s="52"/>
      <c r="BW2" s="52"/>
      <c r="BX2" s="52"/>
    </row>
    <row r="3" spans="1:77" s="62" customFormat="1" ht="21.75" customHeight="1" x14ac:dyDescent="0.2">
      <c r="A3" s="42"/>
      <c r="B3" s="53" t="s">
        <v>58</v>
      </c>
      <c r="C3" s="53" t="s">
        <v>59</v>
      </c>
      <c r="D3" s="54" t="s">
        <v>60</v>
      </c>
      <c r="E3" s="54" t="s">
        <v>61</v>
      </c>
      <c r="F3" s="54" t="s">
        <v>62</v>
      </c>
      <c r="G3" s="54" t="s">
        <v>63</v>
      </c>
      <c r="H3" s="54" t="s">
        <v>64</v>
      </c>
      <c r="I3" s="54" t="s">
        <v>65</v>
      </c>
      <c r="J3" s="55" t="s">
        <v>66</v>
      </c>
      <c r="K3" s="55" t="s">
        <v>67</v>
      </c>
      <c r="L3" s="55" t="s">
        <v>68</v>
      </c>
      <c r="M3" s="55" t="s">
        <v>69</v>
      </c>
      <c r="N3" s="55" t="s">
        <v>70</v>
      </c>
      <c r="O3" s="55" t="s">
        <v>71</v>
      </c>
      <c r="P3" s="55" t="s">
        <v>72</v>
      </c>
      <c r="Q3" s="55" t="s">
        <v>73</v>
      </c>
      <c r="R3" s="55" t="s">
        <v>74</v>
      </c>
      <c r="S3" s="55" t="s">
        <v>75</v>
      </c>
      <c r="T3" s="55" t="s">
        <v>76</v>
      </c>
      <c r="U3" s="55" t="s">
        <v>77</v>
      </c>
      <c r="V3" s="56" t="s">
        <v>78</v>
      </c>
      <c r="W3" s="56" t="s">
        <v>79</v>
      </c>
      <c r="X3" s="56" t="s">
        <v>80</v>
      </c>
      <c r="Y3" s="56" t="s">
        <v>81</v>
      </c>
      <c r="Z3" s="56" t="s">
        <v>82</v>
      </c>
      <c r="AA3" s="56" t="s">
        <v>83</v>
      </c>
      <c r="AB3" s="56" t="s">
        <v>84</v>
      </c>
      <c r="AC3" s="56" t="s">
        <v>85</v>
      </c>
      <c r="AD3" s="56" t="s">
        <v>86</v>
      </c>
      <c r="AE3" s="57" t="s">
        <v>87</v>
      </c>
      <c r="AF3" s="57" t="s">
        <v>88</v>
      </c>
      <c r="AG3" s="57" t="s">
        <v>89</v>
      </c>
      <c r="AH3" s="57" t="s">
        <v>90</v>
      </c>
      <c r="AI3" s="57" t="s">
        <v>91</v>
      </c>
      <c r="AJ3" s="57" t="s">
        <v>92</v>
      </c>
      <c r="AK3" s="57" t="s">
        <v>93</v>
      </c>
      <c r="AL3" s="57" t="s">
        <v>94</v>
      </c>
      <c r="AM3" s="57" t="s">
        <v>95</v>
      </c>
      <c r="AN3" s="57" t="s">
        <v>96</v>
      </c>
      <c r="AO3" s="57" t="s">
        <v>97</v>
      </c>
      <c r="AP3" s="57" t="s">
        <v>98</v>
      </c>
      <c r="AQ3" s="58" t="s">
        <v>99</v>
      </c>
      <c r="AR3" s="58" t="s">
        <v>100</v>
      </c>
      <c r="AS3" s="58" t="s">
        <v>101</v>
      </c>
      <c r="AT3" s="58" t="s">
        <v>102</v>
      </c>
      <c r="AU3" s="58" t="s">
        <v>103</v>
      </c>
      <c r="AV3" s="58" t="s">
        <v>104</v>
      </c>
      <c r="AW3" s="58" t="s">
        <v>105</v>
      </c>
      <c r="AX3" s="59" t="s">
        <v>106</v>
      </c>
      <c r="AY3" s="59" t="s">
        <v>107</v>
      </c>
      <c r="AZ3" s="59" t="s">
        <v>108</v>
      </c>
      <c r="BA3" s="59" t="s">
        <v>109</v>
      </c>
      <c r="BB3" s="59" t="s">
        <v>110</v>
      </c>
      <c r="BC3" s="59" t="s">
        <v>111</v>
      </c>
      <c r="BD3" s="59" t="s">
        <v>112</v>
      </c>
      <c r="BE3" s="59" t="s">
        <v>113</v>
      </c>
      <c r="BF3" s="59" t="s">
        <v>114</v>
      </c>
      <c r="BG3" s="59" t="s">
        <v>115</v>
      </c>
      <c r="BH3" s="59" t="s">
        <v>116</v>
      </c>
      <c r="BI3" s="60" t="s">
        <v>117</v>
      </c>
      <c r="BJ3" s="60" t="s">
        <v>118</v>
      </c>
      <c r="BK3" s="60" t="s">
        <v>119</v>
      </c>
      <c r="BL3" s="60" t="s">
        <v>120</v>
      </c>
      <c r="BM3" s="60" t="s">
        <v>121</v>
      </c>
      <c r="BN3" s="60" t="s">
        <v>122</v>
      </c>
      <c r="BO3" s="60" t="s">
        <v>123</v>
      </c>
      <c r="BP3" s="61" t="s">
        <v>124</v>
      </c>
      <c r="BQ3" s="61" t="s">
        <v>125</v>
      </c>
      <c r="BR3" s="61" t="s">
        <v>126</v>
      </c>
      <c r="BS3" s="61" t="s">
        <v>127</v>
      </c>
      <c r="BT3" s="61" t="s">
        <v>128</v>
      </c>
      <c r="BU3" s="61" t="s">
        <v>129</v>
      </c>
      <c r="BV3" s="61" t="s">
        <v>130</v>
      </c>
      <c r="BW3" s="61" t="s">
        <v>131</v>
      </c>
      <c r="BX3" s="61" t="s">
        <v>132</v>
      </c>
    </row>
    <row r="4" spans="1:77" s="72" customFormat="1" ht="21.75" customHeight="1" x14ac:dyDescent="0.2">
      <c r="A4" s="42"/>
      <c r="B4" s="63"/>
      <c r="C4" s="63"/>
      <c r="D4" s="64" t="s">
        <v>133</v>
      </c>
      <c r="E4" s="64" t="s">
        <v>134</v>
      </c>
      <c r="F4" s="64" t="s">
        <v>135</v>
      </c>
      <c r="G4" s="64" t="s">
        <v>136</v>
      </c>
      <c r="H4" s="64" t="s">
        <v>137</v>
      </c>
      <c r="I4" s="64" t="s">
        <v>138</v>
      </c>
      <c r="J4" s="65" t="s">
        <v>139</v>
      </c>
      <c r="K4" s="65" t="s">
        <v>140</v>
      </c>
      <c r="L4" s="65" t="s">
        <v>141</v>
      </c>
      <c r="M4" s="65" t="s">
        <v>142</v>
      </c>
      <c r="N4" s="65" t="s">
        <v>143</v>
      </c>
      <c r="O4" s="65" t="s">
        <v>144</v>
      </c>
      <c r="P4" s="65" t="s">
        <v>145</v>
      </c>
      <c r="Q4" s="65" t="s">
        <v>146</v>
      </c>
      <c r="R4" s="65" t="s">
        <v>147</v>
      </c>
      <c r="S4" s="65" t="s">
        <v>148</v>
      </c>
      <c r="T4" s="65" t="s">
        <v>149</v>
      </c>
      <c r="U4" s="65" t="s">
        <v>150</v>
      </c>
      <c r="V4" s="66" t="s">
        <v>151</v>
      </c>
      <c r="W4" s="66" t="s">
        <v>152</v>
      </c>
      <c r="X4" s="66" t="s">
        <v>153</v>
      </c>
      <c r="Y4" s="66" t="s">
        <v>154</v>
      </c>
      <c r="Z4" s="66" t="s">
        <v>155</v>
      </c>
      <c r="AA4" s="66">
        <v>10831</v>
      </c>
      <c r="AB4" s="66" t="s">
        <v>156</v>
      </c>
      <c r="AC4" s="66" t="s">
        <v>157</v>
      </c>
      <c r="AD4" s="66" t="s">
        <v>158</v>
      </c>
      <c r="AE4" s="67" t="s">
        <v>159</v>
      </c>
      <c r="AF4" s="67" t="s">
        <v>160</v>
      </c>
      <c r="AG4" s="67" t="s">
        <v>161</v>
      </c>
      <c r="AH4" s="67" t="s">
        <v>162</v>
      </c>
      <c r="AI4" s="67" t="s">
        <v>163</v>
      </c>
      <c r="AJ4" s="67" t="s">
        <v>164</v>
      </c>
      <c r="AK4" s="67" t="s">
        <v>165</v>
      </c>
      <c r="AL4" s="67" t="s">
        <v>166</v>
      </c>
      <c r="AM4" s="67" t="s">
        <v>167</v>
      </c>
      <c r="AN4" s="67" t="s">
        <v>168</v>
      </c>
      <c r="AO4" s="67" t="s">
        <v>169</v>
      </c>
      <c r="AP4" s="67" t="s">
        <v>170</v>
      </c>
      <c r="AQ4" s="68" t="s">
        <v>171</v>
      </c>
      <c r="AR4" s="68" t="s">
        <v>172</v>
      </c>
      <c r="AS4" s="68" t="s">
        <v>173</v>
      </c>
      <c r="AT4" s="68" t="s">
        <v>174</v>
      </c>
      <c r="AU4" s="68" t="s">
        <v>175</v>
      </c>
      <c r="AV4" s="68" t="s">
        <v>176</v>
      </c>
      <c r="AW4" s="68" t="s">
        <v>177</v>
      </c>
      <c r="AX4" s="69" t="s">
        <v>178</v>
      </c>
      <c r="AY4" s="69" t="s">
        <v>179</v>
      </c>
      <c r="AZ4" s="69" t="s">
        <v>180</v>
      </c>
      <c r="BA4" s="69" t="s">
        <v>181</v>
      </c>
      <c r="BB4" s="69" t="s">
        <v>182</v>
      </c>
      <c r="BC4" s="69" t="s">
        <v>183</v>
      </c>
      <c r="BD4" s="69" t="s">
        <v>184</v>
      </c>
      <c r="BE4" s="69" t="s">
        <v>185</v>
      </c>
      <c r="BF4" s="69" t="s">
        <v>186</v>
      </c>
      <c r="BG4" s="69" t="s">
        <v>187</v>
      </c>
      <c r="BH4" s="69" t="s">
        <v>188</v>
      </c>
      <c r="BI4" s="70" t="s">
        <v>189</v>
      </c>
      <c r="BJ4" s="70" t="s">
        <v>190</v>
      </c>
      <c r="BK4" s="70" t="s">
        <v>191</v>
      </c>
      <c r="BL4" s="70" t="s">
        <v>192</v>
      </c>
      <c r="BM4" s="70" t="s">
        <v>193</v>
      </c>
      <c r="BN4" s="70" t="s">
        <v>194</v>
      </c>
      <c r="BO4" s="70" t="s">
        <v>195</v>
      </c>
      <c r="BP4" s="71" t="s">
        <v>196</v>
      </c>
      <c r="BQ4" s="71" t="s">
        <v>197</v>
      </c>
      <c r="BR4" s="71" t="s">
        <v>198</v>
      </c>
      <c r="BS4" s="71" t="s">
        <v>199</v>
      </c>
      <c r="BT4" s="71" t="s">
        <v>200</v>
      </c>
      <c r="BU4" s="71" t="s">
        <v>201</v>
      </c>
      <c r="BV4" s="71" t="s">
        <v>202</v>
      </c>
      <c r="BW4" s="71" t="s">
        <v>203</v>
      </c>
      <c r="BX4" s="71" t="s">
        <v>204</v>
      </c>
    </row>
    <row r="5" spans="1:77" x14ac:dyDescent="0.2">
      <c r="A5" s="73" t="s">
        <v>205</v>
      </c>
      <c r="B5" s="74" t="s">
        <v>206</v>
      </c>
      <c r="C5" s="73" t="s">
        <v>207</v>
      </c>
      <c r="D5" s="75">
        <v>198468088.08000001</v>
      </c>
      <c r="E5" s="75">
        <v>45572990.759999998</v>
      </c>
      <c r="F5" s="75">
        <v>60788593.799999997</v>
      </c>
      <c r="G5" s="75">
        <v>27184048</v>
      </c>
      <c r="H5" s="75">
        <v>30709589</v>
      </c>
      <c r="I5" s="75">
        <v>9782322</v>
      </c>
      <c r="J5" s="75">
        <v>139181447.18000001</v>
      </c>
      <c r="K5" s="75">
        <v>33668499.299999997</v>
      </c>
      <c r="L5" s="75">
        <v>8404654</v>
      </c>
      <c r="M5" s="75">
        <v>67572322.819999993</v>
      </c>
      <c r="N5" s="75">
        <v>7920853.2999999998</v>
      </c>
      <c r="O5" s="75">
        <v>31492128</v>
      </c>
      <c r="P5" s="75">
        <v>63585667</v>
      </c>
      <c r="Q5" s="75">
        <v>62177490.299999997</v>
      </c>
      <c r="R5" s="75">
        <v>3870219</v>
      </c>
      <c r="S5" s="75">
        <v>31379546.25</v>
      </c>
      <c r="T5" s="75">
        <v>19332480</v>
      </c>
      <c r="U5" s="75">
        <v>13438942.779999999</v>
      </c>
      <c r="V5" s="75">
        <v>148104884.03</v>
      </c>
      <c r="W5" s="75">
        <v>28485379.350000001</v>
      </c>
      <c r="X5" s="75">
        <v>27368011.32</v>
      </c>
      <c r="Y5" s="75">
        <v>60906838.810000002</v>
      </c>
      <c r="Z5" s="75">
        <v>15889224.5</v>
      </c>
      <c r="AA5" s="75">
        <v>25337988.5</v>
      </c>
      <c r="AB5" s="75">
        <v>26421698.690000001</v>
      </c>
      <c r="AC5" s="75">
        <v>12954125</v>
      </c>
      <c r="AD5" s="75">
        <v>13904111</v>
      </c>
      <c r="AE5" s="75">
        <v>82316264.219999999</v>
      </c>
      <c r="AF5" s="75">
        <v>20057193.75</v>
      </c>
      <c r="AG5" s="75">
        <v>15890477.75</v>
      </c>
      <c r="AH5" s="75">
        <v>11395470</v>
      </c>
      <c r="AI5" s="75">
        <v>11233043</v>
      </c>
      <c r="AJ5" s="75">
        <v>19413145.5</v>
      </c>
      <c r="AK5" s="75">
        <v>14931485</v>
      </c>
      <c r="AL5" s="75">
        <v>14998741</v>
      </c>
      <c r="AM5" s="75">
        <v>21987624.850000001</v>
      </c>
      <c r="AN5" s="75">
        <v>17640376.399999999</v>
      </c>
      <c r="AO5" s="75">
        <v>19240281.25</v>
      </c>
      <c r="AP5" s="75">
        <v>16524452.449999999</v>
      </c>
      <c r="AQ5" s="75">
        <v>48254660.950000003</v>
      </c>
      <c r="AR5" s="75">
        <v>11676438</v>
      </c>
      <c r="AS5" s="75">
        <v>16479393</v>
      </c>
      <c r="AT5" s="75">
        <v>16427884</v>
      </c>
      <c r="AU5" s="75">
        <v>12380792.25</v>
      </c>
      <c r="AV5" s="75">
        <v>611497</v>
      </c>
      <c r="AW5" s="75">
        <v>4459404</v>
      </c>
      <c r="AX5" s="75">
        <v>68706210</v>
      </c>
      <c r="AY5" s="75">
        <v>21872004.350000001</v>
      </c>
      <c r="AZ5" s="75">
        <v>17951282</v>
      </c>
      <c r="BA5" s="75">
        <v>34590311</v>
      </c>
      <c r="BB5" s="75">
        <v>30368872.649999999</v>
      </c>
      <c r="BC5" s="75">
        <v>17487938</v>
      </c>
      <c r="BD5" s="75">
        <v>32561728</v>
      </c>
      <c r="BE5" s="75">
        <v>24034982.949999999</v>
      </c>
      <c r="BF5" s="75">
        <v>19620260.300000001</v>
      </c>
      <c r="BG5" s="75">
        <v>6595092.75</v>
      </c>
      <c r="BH5" s="75">
        <v>5214370</v>
      </c>
      <c r="BI5" s="75">
        <v>67345413.920000002</v>
      </c>
      <c r="BJ5" s="75">
        <v>57664425.460000001</v>
      </c>
      <c r="BK5" s="75">
        <v>19241576</v>
      </c>
      <c r="BL5" s="75">
        <v>14812257</v>
      </c>
      <c r="BM5" s="75">
        <v>15170161</v>
      </c>
      <c r="BN5" s="75">
        <v>17030231</v>
      </c>
      <c r="BO5" s="75">
        <v>8604532.3000000007</v>
      </c>
      <c r="BP5" s="75">
        <v>50713897.899999999</v>
      </c>
      <c r="BQ5" s="75">
        <v>18580767</v>
      </c>
      <c r="BR5" s="75">
        <v>20261895</v>
      </c>
      <c r="BS5" s="75">
        <v>19307708.280000001</v>
      </c>
      <c r="BT5" s="75">
        <v>44043760.189999998</v>
      </c>
      <c r="BU5" s="75">
        <v>40168122</v>
      </c>
      <c r="BV5" s="75">
        <v>19256904</v>
      </c>
      <c r="BW5" s="75">
        <v>11043591</v>
      </c>
      <c r="BX5" s="75">
        <v>12810656.1</v>
      </c>
      <c r="BY5" s="76">
        <v>14147936.25</v>
      </c>
    </row>
    <row r="6" spans="1:77" x14ac:dyDescent="0.2">
      <c r="A6" s="73" t="s">
        <v>205</v>
      </c>
      <c r="B6" s="74" t="s">
        <v>208</v>
      </c>
      <c r="C6" s="73" t="s">
        <v>209</v>
      </c>
      <c r="D6" s="75">
        <v>34225265.140000001</v>
      </c>
      <c r="E6" s="75">
        <v>569780</v>
      </c>
      <c r="F6" s="75">
        <v>2074427</v>
      </c>
      <c r="G6" s="75">
        <v>175926</v>
      </c>
      <c r="H6" s="75">
        <v>47236</v>
      </c>
      <c r="I6" s="75">
        <v>18342.38</v>
      </c>
      <c r="J6" s="75">
        <v>82795904.510000005</v>
      </c>
      <c r="K6" s="75">
        <v>521635.25</v>
      </c>
      <c r="L6" s="75">
        <v>117592</v>
      </c>
      <c r="M6" s="75">
        <v>8349706.75</v>
      </c>
      <c r="N6" s="75">
        <v>2043991.95</v>
      </c>
      <c r="O6" s="75">
        <v>536789</v>
      </c>
      <c r="P6" s="75">
        <v>1687838.58</v>
      </c>
      <c r="Q6" s="75">
        <v>285774.57</v>
      </c>
      <c r="R6" s="75">
        <v>0</v>
      </c>
      <c r="S6" s="75">
        <v>74809.05</v>
      </c>
      <c r="T6" s="75">
        <v>233639</v>
      </c>
      <c r="U6" s="75">
        <v>967494.34</v>
      </c>
      <c r="V6" s="75">
        <v>72964322.099999994</v>
      </c>
      <c r="W6" s="75">
        <v>2960255</v>
      </c>
      <c r="X6" s="75">
        <v>75658.259999999995</v>
      </c>
      <c r="Y6" s="75">
        <v>3556071.47</v>
      </c>
      <c r="Z6" s="75">
        <v>1483600.5</v>
      </c>
      <c r="AA6" s="75">
        <v>219572</v>
      </c>
      <c r="AB6" s="75">
        <v>407373.25</v>
      </c>
      <c r="AC6" s="75">
        <v>80441</v>
      </c>
      <c r="AD6" s="75">
        <v>15084</v>
      </c>
      <c r="AE6" s="75">
        <v>98559186</v>
      </c>
      <c r="AF6" s="75">
        <v>99893</v>
      </c>
      <c r="AG6" s="75">
        <v>340710</v>
      </c>
      <c r="AH6" s="75">
        <v>40957</v>
      </c>
      <c r="AI6" s="75">
        <v>314724</v>
      </c>
      <c r="AJ6" s="75">
        <v>115780</v>
      </c>
      <c r="AK6" s="75">
        <v>537974</v>
      </c>
      <c r="AL6" s="75">
        <v>753852.3</v>
      </c>
      <c r="AM6" s="75">
        <v>72669</v>
      </c>
      <c r="AN6" s="75">
        <v>65224</v>
      </c>
      <c r="AO6" s="75">
        <v>358675</v>
      </c>
      <c r="AP6" s="75">
        <v>325060</v>
      </c>
      <c r="AQ6" s="75">
        <v>22605353.5</v>
      </c>
      <c r="AR6" s="75">
        <v>407563</v>
      </c>
      <c r="AS6" s="75">
        <v>526753</v>
      </c>
      <c r="AT6" s="75">
        <v>739560</v>
      </c>
      <c r="AU6" s="75">
        <v>391922</v>
      </c>
      <c r="AV6" s="75">
        <v>163921</v>
      </c>
      <c r="AW6" s="75">
        <v>250889</v>
      </c>
      <c r="AX6" s="75">
        <v>43270288</v>
      </c>
      <c r="AY6" s="75">
        <v>21659</v>
      </c>
      <c r="AZ6" s="75">
        <v>222835.25</v>
      </c>
      <c r="BA6" s="75">
        <v>60043</v>
      </c>
      <c r="BB6" s="75">
        <v>53561</v>
      </c>
      <c r="BC6" s="75">
        <v>140129</v>
      </c>
      <c r="BD6" s="75">
        <v>455344.25</v>
      </c>
      <c r="BE6" s="75">
        <v>2764360.15</v>
      </c>
      <c r="BF6" s="75">
        <v>297614</v>
      </c>
      <c r="BG6" s="75">
        <v>40032</v>
      </c>
      <c r="BH6" s="75">
        <v>79565</v>
      </c>
      <c r="BI6" s="75">
        <v>34346574.350000001</v>
      </c>
      <c r="BJ6" s="75">
        <v>3147434</v>
      </c>
      <c r="BK6" s="75">
        <v>116244</v>
      </c>
      <c r="BL6" s="75">
        <v>58917</v>
      </c>
      <c r="BM6" s="75">
        <v>88854</v>
      </c>
      <c r="BN6" s="75">
        <v>76757</v>
      </c>
      <c r="BO6" s="75">
        <v>29517</v>
      </c>
      <c r="BP6" s="75">
        <v>51225786</v>
      </c>
      <c r="BQ6" s="75">
        <v>681691</v>
      </c>
      <c r="BR6" s="75">
        <v>50261</v>
      </c>
      <c r="BS6" s="75">
        <v>2739748.82</v>
      </c>
      <c r="BT6" s="75">
        <v>603962.01</v>
      </c>
      <c r="BU6" s="75">
        <v>5566109</v>
      </c>
      <c r="BV6" s="75">
        <v>1166235</v>
      </c>
      <c r="BW6" s="75">
        <v>104631</v>
      </c>
      <c r="BX6" s="75">
        <v>102758.63</v>
      </c>
      <c r="BY6" s="76">
        <v>5303372</v>
      </c>
    </row>
    <row r="7" spans="1:77" x14ac:dyDescent="0.2">
      <c r="A7" s="73" t="s">
        <v>205</v>
      </c>
      <c r="B7" s="74" t="s">
        <v>210</v>
      </c>
      <c r="C7" s="73" t="s">
        <v>211</v>
      </c>
      <c r="D7" s="75">
        <v>0</v>
      </c>
      <c r="E7" s="75">
        <v>1134326.01</v>
      </c>
      <c r="F7" s="75">
        <v>0</v>
      </c>
      <c r="G7" s="75">
        <v>0</v>
      </c>
      <c r="H7" s="75">
        <v>31554</v>
      </c>
      <c r="I7" s="75">
        <v>42644.09</v>
      </c>
      <c r="J7" s="75">
        <v>15165101.289999999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2611847.2000000002</v>
      </c>
      <c r="W7" s="75">
        <v>0</v>
      </c>
      <c r="X7" s="75">
        <v>23644.25</v>
      </c>
      <c r="Y7" s="75">
        <v>444866</v>
      </c>
      <c r="Z7" s="75">
        <v>0</v>
      </c>
      <c r="AA7" s="75">
        <v>0</v>
      </c>
      <c r="AB7" s="75">
        <v>0</v>
      </c>
      <c r="AC7" s="75">
        <v>0</v>
      </c>
      <c r="AD7" s="75">
        <v>0</v>
      </c>
      <c r="AE7" s="75">
        <v>0</v>
      </c>
      <c r="AF7" s="75">
        <v>26041</v>
      </c>
      <c r="AG7" s="75">
        <v>0</v>
      </c>
      <c r="AH7" s="75">
        <v>0</v>
      </c>
      <c r="AI7" s="75">
        <v>0</v>
      </c>
      <c r="AJ7" s="75">
        <v>0</v>
      </c>
      <c r="AK7" s="75">
        <v>0</v>
      </c>
      <c r="AL7" s="75">
        <v>0</v>
      </c>
      <c r="AM7" s="75">
        <v>0</v>
      </c>
      <c r="AN7" s="75">
        <v>0</v>
      </c>
      <c r="AO7" s="75">
        <v>0</v>
      </c>
      <c r="AP7" s="75">
        <v>0</v>
      </c>
      <c r="AQ7" s="75">
        <v>175641.9</v>
      </c>
      <c r="AR7" s="75">
        <v>0</v>
      </c>
      <c r="AS7" s="75">
        <v>107972</v>
      </c>
      <c r="AT7" s="75">
        <v>0</v>
      </c>
      <c r="AU7" s="75">
        <v>3620</v>
      </c>
      <c r="AV7" s="75">
        <v>0</v>
      </c>
      <c r="AW7" s="75">
        <v>0</v>
      </c>
      <c r="AX7" s="75">
        <v>246026.25</v>
      </c>
      <c r="AY7" s="75">
        <v>0</v>
      </c>
      <c r="AZ7" s="75">
        <v>0</v>
      </c>
      <c r="BA7" s="75">
        <v>0</v>
      </c>
      <c r="BB7" s="75">
        <v>0</v>
      </c>
      <c r="BC7" s="75">
        <v>0</v>
      </c>
      <c r="BD7" s="75">
        <v>0</v>
      </c>
      <c r="BE7" s="75">
        <v>0</v>
      </c>
      <c r="BF7" s="75">
        <v>0</v>
      </c>
      <c r="BG7" s="75">
        <v>0</v>
      </c>
      <c r="BH7" s="75">
        <v>16299</v>
      </c>
      <c r="BI7" s="75">
        <v>0</v>
      </c>
      <c r="BJ7" s="75">
        <v>257649.93</v>
      </c>
      <c r="BK7" s="75">
        <v>0</v>
      </c>
      <c r="BL7" s="75">
        <v>0</v>
      </c>
      <c r="BM7" s="75">
        <v>0</v>
      </c>
      <c r="BN7" s="75">
        <v>0</v>
      </c>
      <c r="BO7" s="75">
        <v>0</v>
      </c>
      <c r="BP7" s="75">
        <v>0</v>
      </c>
      <c r="BQ7" s="75">
        <v>0</v>
      </c>
      <c r="BR7" s="75">
        <v>0</v>
      </c>
      <c r="BS7" s="75">
        <v>0</v>
      </c>
      <c r="BT7" s="75">
        <v>0</v>
      </c>
      <c r="BU7" s="75">
        <v>0</v>
      </c>
      <c r="BV7" s="75">
        <v>226765.9</v>
      </c>
      <c r="BW7" s="75">
        <v>0</v>
      </c>
      <c r="BX7" s="75">
        <v>0</v>
      </c>
      <c r="BY7" s="76">
        <v>14262204.210000001</v>
      </c>
    </row>
    <row r="8" spans="1:77" x14ac:dyDescent="0.2">
      <c r="A8" s="73" t="s">
        <v>205</v>
      </c>
      <c r="B8" s="74" t="s">
        <v>212</v>
      </c>
      <c r="C8" s="73" t="s">
        <v>213</v>
      </c>
      <c r="D8" s="75">
        <v>740612.55</v>
      </c>
      <c r="E8" s="75">
        <v>7534</v>
      </c>
      <c r="F8" s="75">
        <v>1405837</v>
      </c>
      <c r="G8" s="75">
        <v>168002</v>
      </c>
      <c r="H8" s="75">
        <v>8184</v>
      </c>
      <c r="I8" s="75">
        <v>0</v>
      </c>
      <c r="J8" s="75">
        <v>4767610.1500000004</v>
      </c>
      <c r="K8" s="75">
        <v>38333.25</v>
      </c>
      <c r="L8" s="75">
        <v>0</v>
      </c>
      <c r="M8" s="75">
        <v>8944806.6099999994</v>
      </c>
      <c r="N8" s="75">
        <v>400</v>
      </c>
      <c r="O8" s="75">
        <v>10181.75</v>
      </c>
      <c r="P8" s="75">
        <v>11486</v>
      </c>
      <c r="Q8" s="75">
        <v>970759.25</v>
      </c>
      <c r="R8" s="75">
        <v>104456</v>
      </c>
      <c r="S8" s="75">
        <v>25163.3</v>
      </c>
      <c r="T8" s="75">
        <v>0</v>
      </c>
      <c r="U8" s="75">
        <v>253232.31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75">
        <v>0</v>
      </c>
      <c r="AC8" s="75">
        <v>0</v>
      </c>
      <c r="AD8" s="75">
        <v>0</v>
      </c>
      <c r="AE8" s="75">
        <v>0</v>
      </c>
      <c r="AF8" s="75">
        <v>0</v>
      </c>
      <c r="AG8" s="75">
        <v>0</v>
      </c>
      <c r="AH8" s="75">
        <v>0</v>
      </c>
      <c r="AI8" s="75">
        <v>0</v>
      </c>
      <c r="AJ8" s="75">
        <v>0</v>
      </c>
      <c r="AK8" s="75">
        <v>0</v>
      </c>
      <c r="AL8" s="75">
        <v>0</v>
      </c>
      <c r="AM8" s="75">
        <v>0</v>
      </c>
      <c r="AN8" s="75">
        <v>0</v>
      </c>
      <c r="AO8" s="75">
        <v>0</v>
      </c>
      <c r="AP8" s="75">
        <v>0</v>
      </c>
      <c r="AQ8" s="75">
        <v>0</v>
      </c>
      <c r="AR8" s="75">
        <v>0</v>
      </c>
      <c r="AS8" s="75">
        <v>0</v>
      </c>
      <c r="AT8" s="75">
        <v>0</v>
      </c>
      <c r="AU8" s="75">
        <v>0</v>
      </c>
      <c r="AV8" s="75">
        <v>0</v>
      </c>
      <c r="AW8" s="75">
        <v>0</v>
      </c>
      <c r="AX8" s="75">
        <v>0</v>
      </c>
      <c r="AY8" s="75">
        <v>0</v>
      </c>
      <c r="AZ8" s="75">
        <v>0</v>
      </c>
      <c r="BA8" s="75">
        <v>0</v>
      </c>
      <c r="BB8" s="75">
        <v>0</v>
      </c>
      <c r="BC8" s="75">
        <v>0</v>
      </c>
      <c r="BD8" s="75">
        <v>0</v>
      </c>
      <c r="BE8" s="75">
        <v>0</v>
      </c>
      <c r="BF8" s="75">
        <v>0</v>
      </c>
      <c r="BG8" s="75">
        <v>0</v>
      </c>
      <c r="BH8" s="75">
        <v>0</v>
      </c>
      <c r="BI8" s="75">
        <v>141538.5</v>
      </c>
      <c r="BJ8" s="75">
        <v>37866.07</v>
      </c>
      <c r="BK8" s="75">
        <v>0</v>
      </c>
      <c r="BL8" s="75">
        <v>439</v>
      </c>
      <c r="BM8" s="75">
        <v>0</v>
      </c>
      <c r="BN8" s="75">
        <v>0</v>
      </c>
      <c r="BO8" s="75">
        <v>0</v>
      </c>
      <c r="BP8" s="75">
        <v>35151</v>
      </c>
      <c r="BQ8" s="75">
        <v>32064</v>
      </c>
      <c r="BR8" s="75">
        <v>9624</v>
      </c>
      <c r="BS8" s="75">
        <v>0</v>
      </c>
      <c r="BT8" s="75">
        <v>14967</v>
      </c>
      <c r="BU8" s="75">
        <v>90989</v>
      </c>
      <c r="BV8" s="75">
        <v>5378</v>
      </c>
      <c r="BW8" s="75">
        <v>0</v>
      </c>
      <c r="BX8" s="75">
        <v>0</v>
      </c>
      <c r="BY8" s="76">
        <v>472477009.28000003</v>
      </c>
    </row>
    <row r="9" spans="1:77" x14ac:dyDescent="0.2">
      <c r="A9" s="73" t="s">
        <v>205</v>
      </c>
      <c r="B9" s="74" t="s">
        <v>214</v>
      </c>
      <c r="C9" s="73" t="s">
        <v>215</v>
      </c>
      <c r="D9" s="75">
        <v>3106600</v>
      </c>
      <c r="E9" s="75">
        <v>0</v>
      </c>
      <c r="F9" s="75">
        <v>5820</v>
      </c>
      <c r="G9" s="75">
        <v>534200</v>
      </c>
      <c r="H9" s="75">
        <v>270194</v>
      </c>
      <c r="I9" s="75">
        <v>561762</v>
      </c>
      <c r="J9" s="75">
        <v>1134308.5</v>
      </c>
      <c r="K9" s="75">
        <v>12162891.25</v>
      </c>
      <c r="L9" s="75">
        <v>1985230</v>
      </c>
      <c r="M9" s="75">
        <v>0</v>
      </c>
      <c r="N9" s="75">
        <v>961343</v>
      </c>
      <c r="O9" s="75">
        <v>4068657.5</v>
      </c>
      <c r="P9" s="75">
        <v>1755785</v>
      </c>
      <c r="Q9" s="75">
        <v>2725676</v>
      </c>
      <c r="R9" s="75">
        <v>0</v>
      </c>
      <c r="S9" s="75">
        <v>3148708.5</v>
      </c>
      <c r="T9" s="75">
        <v>1773295</v>
      </c>
      <c r="U9" s="75">
        <v>559522.62</v>
      </c>
      <c r="V9" s="75">
        <v>1245042.5</v>
      </c>
      <c r="W9" s="75">
        <v>3395401</v>
      </c>
      <c r="X9" s="75">
        <v>2902621.36</v>
      </c>
      <c r="Y9" s="75">
        <v>2470129.4500000002</v>
      </c>
      <c r="Z9" s="75">
        <v>1333774.5</v>
      </c>
      <c r="AA9" s="75">
        <v>3018172</v>
      </c>
      <c r="AB9" s="75">
        <v>2021651.52</v>
      </c>
      <c r="AC9" s="75">
        <v>592713</v>
      </c>
      <c r="AD9" s="75">
        <v>0</v>
      </c>
      <c r="AE9" s="75">
        <v>0</v>
      </c>
      <c r="AF9" s="75">
        <v>1867253</v>
      </c>
      <c r="AG9" s="75">
        <v>405266</v>
      </c>
      <c r="AH9" s="75">
        <v>87226</v>
      </c>
      <c r="AI9" s="75">
        <v>1902180</v>
      </c>
      <c r="AJ9" s="75">
        <v>608882</v>
      </c>
      <c r="AK9" s="75">
        <v>511463</v>
      </c>
      <c r="AL9" s="75">
        <v>609786</v>
      </c>
      <c r="AM9" s="75">
        <v>1305024</v>
      </c>
      <c r="AN9" s="75">
        <v>671410</v>
      </c>
      <c r="AO9" s="75">
        <v>1129956.5</v>
      </c>
      <c r="AP9" s="75">
        <v>1408409.56</v>
      </c>
      <c r="AQ9" s="75">
        <v>16000</v>
      </c>
      <c r="AR9" s="75">
        <v>54710</v>
      </c>
      <c r="AS9" s="75">
        <v>838630</v>
      </c>
      <c r="AT9" s="75">
        <v>300730</v>
      </c>
      <c r="AU9" s="75">
        <v>2393</v>
      </c>
      <c r="AV9" s="75">
        <v>0</v>
      </c>
      <c r="AW9" s="75">
        <v>82127</v>
      </c>
      <c r="AX9" s="75">
        <v>3981565</v>
      </c>
      <c r="AY9" s="75">
        <v>2898560</v>
      </c>
      <c r="AZ9" s="75">
        <v>1750714.54</v>
      </c>
      <c r="BA9" s="75">
        <v>2403400</v>
      </c>
      <c r="BB9" s="75">
        <v>1772584</v>
      </c>
      <c r="BC9" s="75">
        <v>2207516</v>
      </c>
      <c r="BD9" s="75">
        <v>4179942.5</v>
      </c>
      <c r="BE9" s="75">
        <v>0</v>
      </c>
      <c r="BF9" s="75">
        <v>0</v>
      </c>
      <c r="BG9" s="75">
        <v>494730</v>
      </c>
      <c r="BH9" s="75">
        <v>31815</v>
      </c>
      <c r="BI9" s="75">
        <v>2283870</v>
      </c>
      <c r="BJ9" s="75">
        <v>410</v>
      </c>
      <c r="BK9" s="75">
        <v>611249</v>
      </c>
      <c r="BL9" s="75">
        <v>581962</v>
      </c>
      <c r="BM9" s="75">
        <v>1643596</v>
      </c>
      <c r="BN9" s="75">
        <v>2154722</v>
      </c>
      <c r="BO9" s="75">
        <v>731617</v>
      </c>
      <c r="BP9" s="75">
        <v>1750216</v>
      </c>
      <c r="BQ9" s="75">
        <v>3023712</v>
      </c>
      <c r="BR9" s="75">
        <v>1626924</v>
      </c>
      <c r="BS9" s="75">
        <v>3315580.41</v>
      </c>
      <c r="BT9" s="75">
        <v>3752177.1</v>
      </c>
      <c r="BU9" s="75">
        <v>1955684</v>
      </c>
      <c r="BV9" s="75">
        <v>1560586</v>
      </c>
      <c r="BW9" s="75">
        <v>343298</v>
      </c>
      <c r="BX9" s="75">
        <v>915065</v>
      </c>
      <c r="BY9" s="76">
        <v>634026496.1500001</v>
      </c>
    </row>
    <row r="10" spans="1:77" x14ac:dyDescent="0.2">
      <c r="A10" s="73" t="s">
        <v>205</v>
      </c>
      <c r="B10" s="74" t="s">
        <v>216</v>
      </c>
      <c r="C10" s="73" t="s">
        <v>217</v>
      </c>
      <c r="D10" s="75">
        <v>17161199.879999999</v>
      </c>
      <c r="E10" s="75">
        <v>1526733.45</v>
      </c>
      <c r="F10" s="75">
        <v>8520345.7699999996</v>
      </c>
      <c r="G10" s="75">
        <v>853275.21</v>
      </c>
      <c r="H10" s="75">
        <v>614565.18999999994</v>
      </c>
      <c r="I10" s="75">
        <v>150649.87</v>
      </c>
      <c r="J10" s="75">
        <v>29557877.550000001</v>
      </c>
      <c r="K10" s="75">
        <v>2459082.75</v>
      </c>
      <c r="L10" s="75">
        <v>589011</v>
      </c>
      <c r="M10" s="75">
        <v>7966678.1900000004</v>
      </c>
      <c r="N10" s="75">
        <v>835801</v>
      </c>
      <c r="O10" s="75">
        <v>1546152.5</v>
      </c>
      <c r="P10" s="75">
        <v>2432508.25</v>
      </c>
      <c r="Q10" s="75">
        <v>2279382.16</v>
      </c>
      <c r="R10" s="75">
        <v>229896.08</v>
      </c>
      <c r="S10" s="75">
        <v>757152.48</v>
      </c>
      <c r="T10" s="75">
        <v>342864.5</v>
      </c>
      <c r="U10" s="75">
        <v>408712.04</v>
      </c>
      <c r="V10" s="75">
        <v>5651146.1600000001</v>
      </c>
      <c r="W10" s="75">
        <v>2170549.75</v>
      </c>
      <c r="X10" s="75">
        <v>962702.98</v>
      </c>
      <c r="Y10" s="75">
        <v>955517.09</v>
      </c>
      <c r="Z10" s="75">
        <v>2311974.5</v>
      </c>
      <c r="AA10" s="75">
        <v>569010.5</v>
      </c>
      <c r="AB10" s="75">
        <v>2084442.97</v>
      </c>
      <c r="AC10" s="75">
        <v>268813</v>
      </c>
      <c r="AD10" s="75">
        <v>246898</v>
      </c>
      <c r="AE10" s="75">
        <v>19028360.469999999</v>
      </c>
      <c r="AF10" s="75">
        <v>488836</v>
      </c>
      <c r="AG10" s="75">
        <v>132161</v>
      </c>
      <c r="AH10" s="75">
        <v>143704</v>
      </c>
      <c r="AI10" s="75">
        <v>111809</v>
      </c>
      <c r="AJ10" s="75">
        <v>537293</v>
      </c>
      <c r="AK10" s="75">
        <v>1250627.74</v>
      </c>
      <c r="AL10" s="75">
        <v>281919.95</v>
      </c>
      <c r="AM10" s="75">
        <v>528060.75</v>
      </c>
      <c r="AN10" s="75">
        <v>320564.59999999998</v>
      </c>
      <c r="AO10" s="75">
        <v>524635.65</v>
      </c>
      <c r="AP10" s="75">
        <v>367880.25</v>
      </c>
      <c r="AQ10" s="75">
        <v>3700992.95</v>
      </c>
      <c r="AR10" s="75">
        <v>389358.45</v>
      </c>
      <c r="AS10" s="75">
        <v>489905.25</v>
      </c>
      <c r="AT10" s="75">
        <v>622091.25</v>
      </c>
      <c r="AU10" s="75">
        <v>242950.97</v>
      </c>
      <c r="AV10" s="75">
        <v>121122.71</v>
      </c>
      <c r="AW10" s="75">
        <v>228782.93</v>
      </c>
      <c r="AX10" s="75">
        <v>4570552.17</v>
      </c>
      <c r="AY10" s="75">
        <v>240961</v>
      </c>
      <c r="AZ10" s="75">
        <v>1453615</v>
      </c>
      <c r="BA10" s="75">
        <v>546974.54</v>
      </c>
      <c r="BB10" s="75">
        <v>635507.06000000006</v>
      </c>
      <c r="BC10" s="75">
        <v>3146378</v>
      </c>
      <c r="BD10" s="75">
        <v>973166.5</v>
      </c>
      <c r="BE10" s="75">
        <v>478300.84</v>
      </c>
      <c r="BF10" s="75">
        <v>1014942.35</v>
      </c>
      <c r="BG10" s="75">
        <v>40640.199999999997</v>
      </c>
      <c r="BH10" s="75">
        <v>118859</v>
      </c>
      <c r="BI10" s="75">
        <v>3470855.2</v>
      </c>
      <c r="BJ10" s="75">
        <v>1561988.51</v>
      </c>
      <c r="BK10" s="75">
        <v>262890</v>
      </c>
      <c r="BL10" s="75">
        <v>375978</v>
      </c>
      <c r="BM10" s="75">
        <v>597084</v>
      </c>
      <c r="BN10" s="75">
        <v>472845</v>
      </c>
      <c r="BO10" s="75">
        <v>222917.75</v>
      </c>
      <c r="BP10" s="75">
        <v>17773117.399999999</v>
      </c>
      <c r="BQ10" s="75">
        <v>356147.26</v>
      </c>
      <c r="BR10" s="75">
        <v>451149</v>
      </c>
      <c r="BS10" s="75">
        <v>627761.36</v>
      </c>
      <c r="BT10" s="75">
        <v>920635.52</v>
      </c>
      <c r="BU10" s="75">
        <v>4460028.55</v>
      </c>
      <c r="BV10" s="75">
        <v>298060.40000000002</v>
      </c>
      <c r="BW10" s="75">
        <v>232075.35</v>
      </c>
      <c r="BX10" s="75">
        <v>649395.71</v>
      </c>
      <c r="BY10" s="76">
        <v>9934130.1999999993</v>
      </c>
    </row>
    <row r="11" spans="1:77" x14ac:dyDescent="0.2">
      <c r="A11" s="73" t="s">
        <v>205</v>
      </c>
      <c r="B11" s="74" t="s">
        <v>218</v>
      </c>
      <c r="C11" s="73" t="s">
        <v>219</v>
      </c>
      <c r="D11" s="75">
        <v>11062.5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1802439.98</v>
      </c>
      <c r="N11" s="75">
        <v>0</v>
      </c>
      <c r="O11" s="75">
        <v>0</v>
      </c>
      <c r="P11" s="75">
        <v>1762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0</v>
      </c>
      <c r="AC11" s="75">
        <v>0</v>
      </c>
      <c r="AD11" s="75">
        <v>0</v>
      </c>
      <c r="AE11" s="75">
        <v>32126655.789999999</v>
      </c>
      <c r="AF11" s="75">
        <v>0</v>
      </c>
      <c r="AG11" s="75">
        <v>0</v>
      </c>
      <c r="AH11" s="75">
        <v>0</v>
      </c>
      <c r="AI11" s="75">
        <v>0</v>
      </c>
      <c r="AJ11" s="75">
        <v>0</v>
      </c>
      <c r="AK11" s="75">
        <v>0</v>
      </c>
      <c r="AL11" s="75">
        <v>0</v>
      </c>
      <c r="AM11" s="75">
        <v>0</v>
      </c>
      <c r="AN11" s="75">
        <v>0</v>
      </c>
      <c r="AO11" s="75">
        <v>0</v>
      </c>
      <c r="AP11" s="75">
        <v>0</v>
      </c>
      <c r="AQ11" s="75">
        <v>0</v>
      </c>
      <c r="AR11" s="75">
        <v>0</v>
      </c>
      <c r="AS11" s="75">
        <v>0</v>
      </c>
      <c r="AT11" s="75">
        <v>0</v>
      </c>
      <c r="AU11" s="75">
        <v>3640</v>
      </c>
      <c r="AV11" s="75">
        <v>0</v>
      </c>
      <c r="AW11" s="75">
        <v>0</v>
      </c>
      <c r="AX11" s="75">
        <v>0</v>
      </c>
      <c r="AY11" s="75">
        <v>0</v>
      </c>
      <c r="AZ11" s="75">
        <v>0</v>
      </c>
      <c r="BA11" s="75">
        <v>0</v>
      </c>
      <c r="BB11" s="75">
        <v>0</v>
      </c>
      <c r="BC11" s="75">
        <v>0</v>
      </c>
      <c r="BD11" s="75">
        <v>0</v>
      </c>
      <c r="BE11" s="75">
        <v>0</v>
      </c>
      <c r="BF11" s="75">
        <v>0</v>
      </c>
      <c r="BG11" s="75">
        <v>0</v>
      </c>
      <c r="BH11" s="75">
        <v>0</v>
      </c>
      <c r="BI11" s="75">
        <v>824437.6</v>
      </c>
      <c r="BJ11" s="75">
        <v>0</v>
      </c>
      <c r="BK11" s="75">
        <v>0</v>
      </c>
      <c r="BL11" s="75">
        <v>0</v>
      </c>
      <c r="BM11" s="75">
        <v>0</v>
      </c>
      <c r="BN11" s="75">
        <v>0</v>
      </c>
      <c r="BO11" s="75">
        <v>0</v>
      </c>
      <c r="BP11" s="75">
        <v>239815.75</v>
      </c>
      <c r="BQ11" s="75">
        <v>0</v>
      </c>
      <c r="BR11" s="75">
        <v>0</v>
      </c>
      <c r="BS11" s="75">
        <v>0</v>
      </c>
      <c r="BT11" s="75">
        <v>0</v>
      </c>
      <c r="BU11" s="75">
        <v>0</v>
      </c>
      <c r="BV11" s="75">
        <v>0</v>
      </c>
      <c r="BW11" s="75">
        <v>0</v>
      </c>
      <c r="BX11" s="75">
        <v>0</v>
      </c>
      <c r="BY11" s="76">
        <v>72103297.559900001</v>
      </c>
    </row>
    <row r="12" spans="1:77" x14ac:dyDescent="0.2">
      <c r="A12" s="73" t="s">
        <v>205</v>
      </c>
      <c r="B12" s="74" t="s">
        <v>220</v>
      </c>
      <c r="C12" s="73" t="s">
        <v>221</v>
      </c>
      <c r="D12" s="75">
        <v>1877890.3</v>
      </c>
      <c r="E12" s="75">
        <v>125956</v>
      </c>
      <c r="F12" s="75">
        <v>74915</v>
      </c>
      <c r="G12" s="75">
        <v>2412</v>
      </c>
      <c r="H12" s="75">
        <v>8344</v>
      </c>
      <c r="I12" s="75">
        <v>0</v>
      </c>
      <c r="J12" s="75">
        <v>414523.75</v>
      </c>
      <c r="K12" s="75">
        <v>29231</v>
      </c>
      <c r="L12" s="75">
        <v>25979</v>
      </c>
      <c r="M12" s="75">
        <v>1102432</v>
      </c>
      <c r="N12" s="75">
        <v>51884</v>
      </c>
      <c r="O12" s="75">
        <v>12596</v>
      </c>
      <c r="P12" s="75">
        <v>754215.1</v>
      </c>
      <c r="Q12" s="75">
        <v>511066.33</v>
      </c>
      <c r="R12" s="75">
        <v>38978</v>
      </c>
      <c r="S12" s="75">
        <v>8631.25</v>
      </c>
      <c r="T12" s="75">
        <v>35040.5</v>
      </c>
      <c r="U12" s="75">
        <v>0</v>
      </c>
      <c r="V12" s="75">
        <v>4698292.5</v>
      </c>
      <c r="W12" s="75">
        <v>900877</v>
      </c>
      <c r="X12" s="75">
        <v>795786.84</v>
      </c>
      <c r="Y12" s="75">
        <v>759637.61</v>
      </c>
      <c r="Z12" s="75">
        <v>702803.5</v>
      </c>
      <c r="AA12" s="75">
        <v>16388</v>
      </c>
      <c r="AB12" s="75">
        <v>309845.13</v>
      </c>
      <c r="AC12" s="75">
        <v>0</v>
      </c>
      <c r="AD12" s="75">
        <v>27014</v>
      </c>
      <c r="AE12" s="75">
        <v>383707</v>
      </c>
      <c r="AF12" s="75">
        <v>122157</v>
      </c>
      <c r="AG12" s="75">
        <v>80074</v>
      </c>
      <c r="AH12" s="75">
        <v>0</v>
      </c>
      <c r="AI12" s="75">
        <v>0</v>
      </c>
      <c r="AJ12" s="75">
        <v>198958</v>
      </c>
      <c r="AK12" s="75">
        <v>200</v>
      </c>
      <c r="AL12" s="75">
        <v>0</v>
      </c>
      <c r="AM12" s="75">
        <v>0</v>
      </c>
      <c r="AN12" s="75">
        <v>0</v>
      </c>
      <c r="AO12" s="75">
        <v>58368</v>
      </c>
      <c r="AP12" s="75">
        <v>192900</v>
      </c>
      <c r="AQ12" s="75">
        <v>21803.5</v>
      </c>
      <c r="AR12" s="75">
        <v>0</v>
      </c>
      <c r="AS12" s="75">
        <v>500</v>
      </c>
      <c r="AT12" s="75">
        <v>0</v>
      </c>
      <c r="AU12" s="75">
        <v>125210</v>
      </c>
      <c r="AV12" s="75">
        <v>0</v>
      </c>
      <c r="AW12" s="75">
        <v>469847</v>
      </c>
      <c r="AX12" s="75">
        <v>0</v>
      </c>
      <c r="AY12" s="75">
        <v>7860</v>
      </c>
      <c r="AZ12" s="75">
        <v>73869</v>
      </c>
      <c r="BA12" s="75">
        <v>0</v>
      </c>
      <c r="BB12" s="75">
        <v>0</v>
      </c>
      <c r="BC12" s="75">
        <v>20266</v>
      </c>
      <c r="BD12" s="75">
        <v>122956</v>
      </c>
      <c r="BE12" s="75">
        <v>17848.75</v>
      </c>
      <c r="BF12" s="75">
        <v>108092</v>
      </c>
      <c r="BG12" s="75">
        <v>61848.5</v>
      </c>
      <c r="BH12" s="75">
        <v>22166</v>
      </c>
      <c r="BI12" s="75">
        <v>66430</v>
      </c>
      <c r="BJ12" s="75">
        <v>0</v>
      </c>
      <c r="BK12" s="75">
        <v>3913</v>
      </c>
      <c r="BL12" s="75">
        <v>18253</v>
      </c>
      <c r="BM12" s="75">
        <v>0</v>
      </c>
      <c r="BN12" s="75">
        <v>222082</v>
      </c>
      <c r="BO12" s="75">
        <v>0</v>
      </c>
      <c r="BP12" s="75">
        <v>4441</v>
      </c>
      <c r="BQ12" s="75">
        <v>0</v>
      </c>
      <c r="BR12" s="75">
        <v>0</v>
      </c>
      <c r="BS12" s="75">
        <v>0</v>
      </c>
      <c r="BT12" s="75">
        <v>0</v>
      </c>
      <c r="BU12" s="75">
        <v>0</v>
      </c>
      <c r="BV12" s="75">
        <v>0</v>
      </c>
      <c r="BW12" s="75">
        <v>10479</v>
      </c>
      <c r="BX12" s="75">
        <v>12027</v>
      </c>
      <c r="BY12" s="77">
        <v>9944</v>
      </c>
    </row>
    <row r="13" spans="1:77" x14ac:dyDescent="0.2">
      <c r="A13" s="73" t="s">
        <v>205</v>
      </c>
      <c r="B13" s="74" t="s">
        <v>222</v>
      </c>
      <c r="C13" s="73" t="s">
        <v>223</v>
      </c>
      <c r="D13" s="75">
        <v>0</v>
      </c>
      <c r="E13" s="75">
        <v>0</v>
      </c>
      <c r="F13" s="75">
        <v>0</v>
      </c>
      <c r="G13" s="75">
        <v>9858</v>
      </c>
      <c r="H13" s="75">
        <v>0</v>
      </c>
      <c r="I13" s="75">
        <v>0</v>
      </c>
      <c r="J13" s="75">
        <v>45112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8417.5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5469</v>
      </c>
      <c r="X13" s="75">
        <v>0</v>
      </c>
      <c r="Y13" s="75">
        <v>0</v>
      </c>
      <c r="Z13" s="75">
        <v>0</v>
      </c>
      <c r="AA13" s="75">
        <v>2385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0</v>
      </c>
      <c r="AL13" s="75">
        <v>0</v>
      </c>
      <c r="AM13" s="75">
        <v>0</v>
      </c>
      <c r="AN13" s="75">
        <v>0</v>
      </c>
      <c r="AO13" s="75">
        <v>0</v>
      </c>
      <c r="AP13" s="75">
        <v>0</v>
      </c>
      <c r="AQ13" s="75">
        <v>0</v>
      </c>
      <c r="AR13" s="75">
        <v>0</v>
      </c>
      <c r="AS13" s="75">
        <v>0</v>
      </c>
      <c r="AT13" s="75">
        <v>0</v>
      </c>
      <c r="AU13" s="75">
        <v>0</v>
      </c>
      <c r="AV13" s="75">
        <v>0</v>
      </c>
      <c r="AW13" s="75">
        <v>0</v>
      </c>
      <c r="AX13" s="75">
        <v>40590.75</v>
      </c>
      <c r="AY13" s="75">
        <v>0</v>
      </c>
      <c r="AZ13" s="75">
        <v>0</v>
      </c>
      <c r="BA13" s="75">
        <v>0</v>
      </c>
      <c r="BB13" s="75">
        <v>0</v>
      </c>
      <c r="BC13" s="75">
        <v>0</v>
      </c>
      <c r="BD13" s="75">
        <v>0</v>
      </c>
      <c r="BE13" s="75">
        <v>0</v>
      </c>
      <c r="BF13" s="75">
        <v>0</v>
      </c>
      <c r="BG13" s="75">
        <v>0</v>
      </c>
      <c r="BH13" s="75">
        <v>0</v>
      </c>
      <c r="BI13" s="75">
        <v>0</v>
      </c>
      <c r="BJ13" s="75">
        <v>0</v>
      </c>
      <c r="BK13" s="75">
        <v>0</v>
      </c>
      <c r="BL13" s="75">
        <v>0</v>
      </c>
      <c r="BM13" s="75">
        <v>0</v>
      </c>
      <c r="BN13" s="75">
        <v>0</v>
      </c>
      <c r="BO13" s="75">
        <v>0</v>
      </c>
      <c r="BP13" s="75">
        <v>0</v>
      </c>
      <c r="BQ13" s="75">
        <v>0</v>
      </c>
      <c r="BR13" s="75">
        <v>0</v>
      </c>
      <c r="BS13" s="75">
        <v>0</v>
      </c>
      <c r="BT13" s="75">
        <v>0</v>
      </c>
      <c r="BU13" s="75">
        <v>0</v>
      </c>
      <c r="BV13" s="75">
        <v>0</v>
      </c>
      <c r="BW13" s="75">
        <v>0</v>
      </c>
      <c r="BX13" s="75">
        <v>0</v>
      </c>
      <c r="BY13" s="77">
        <v>0</v>
      </c>
    </row>
    <row r="14" spans="1:77" x14ac:dyDescent="0.2">
      <c r="A14" s="73" t="s">
        <v>205</v>
      </c>
      <c r="B14" s="74" t="s">
        <v>224</v>
      </c>
      <c r="C14" s="73" t="s">
        <v>225</v>
      </c>
      <c r="D14" s="75">
        <v>4565550.8499999996</v>
      </c>
      <c r="E14" s="75">
        <v>709680.26</v>
      </c>
      <c r="F14" s="75">
        <v>1576501.64</v>
      </c>
      <c r="G14" s="75">
        <v>226554</v>
      </c>
      <c r="H14" s="75">
        <v>164994.25</v>
      </c>
      <c r="I14" s="75">
        <v>32169.75</v>
      </c>
      <c r="J14" s="75">
        <v>15829727.5</v>
      </c>
      <c r="K14" s="75">
        <v>672075.75</v>
      </c>
      <c r="L14" s="75">
        <v>122531</v>
      </c>
      <c r="M14" s="75">
        <v>590205.5</v>
      </c>
      <c r="N14" s="75">
        <v>85497.3</v>
      </c>
      <c r="O14" s="75">
        <v>354885</v>
      </c>
      <c r="P14" s="75">
        <v>1499967.49</v>
      </c>
      <c r="Q14" s="75">
        <v>393335.25</v>
      </c>
      <c r="R14" s="75">
        <v>126760</v>
      </c>
      <c r="S14" s="75">
        <v>135261.96</v>
      </c>
      <c r="T14" s="75">
        <v>243571.25</v>
      </c>
      <c r="U14" s="75">
        <v>221831.25</v>
      </c>
      <c r="V14" s="75">
        <v>9290303.5899999999</v>
      </c>
      <c r="W14" s="75">
        <v>430317.18</v>
      </c>
      <c r="X14" s="75">
        <v>116240.5</v>
      </c>
      <c r="Y14" s="75">
        <v>2081270.35</v>
      </c>
      <c r="Z14" s="75">
        <v>760245.5</v>
      </c>
      <c r="AA14" s="75">
        <v>325119.96000000002</v>
      </c>
      <c r="AB14" s="75">
        <v>244917.5</v>
      </c>
      <c r="AC14" s="75">
        <v>128173</v>
      </c>
      <c r="AD14" s="75">
        <v>157648</v>
      </c>
      <c r="AE14" s="75">
        <v>12023435.43</v>
      </c>
      <c r="AF14" s="75">
        <v>722251.46</v>
      </c>
      <c r="AG14" s="75">
        <v>557968</v>
      </c>
      <c r="AH14" s="75">
        <v>119864</v>
      </c>
      <c r="AI14" s="75">
        <v>304982</v>
      </c>
      <c r="AJ14" s="75">
        <v>297199</v>
      </c>
      <c r="AK14" s="75">
        <v>261841.75</v>
      </c>
      <c r="AL14" s="75">
        <v>538048</v>
      </c>
      <c r="AM14" s="75">
        <v>210805.5</v>
      </c>
      <c r="AN14" s="75">
        <v>181600</v>
      </c>
      <c r="AO14" s="75">
        <v>384160.75</v>
      </c>
      <c r="AP14" s="75">
        <v>244654.5</v>
      </c>
      <c r="AQ14" s="75">
        <v>2278456</v>
      </c>
      <c r="AR14" s="75">
        <v>201856.48</v>
      </c>
      <c r="AS14" s="75">
        <v>266855</v>
      </c>
      <c r="AT14" s="75">
        <v>203138.5</v>
      </c>
      <c r="AU14" s="75">
        <v>557802.81999999995</v>
      </c>
      <c r="AV14" s="75">
        <v>17902</v>
      </c>
      <c r="AW14" s="75">
        <v>33859.129999999997</v>
      </c>
      <c r="AX14" s="75">
        <v>5729009</v>
      </c>
      <c r="AY14" s="75">
        <v>83846</v>
      </c>
      <c r="AZ14" s="75">
        <v>1014917.75</v>
      </c>
      <c r="BA14" s="75">
        <v>346990.69</v>
      </c>
      <c r="BB14" s="75">
        <v>503533.85</v>
      </c>
      <c r="BC14" s="75">
        <v>1995970.5</v>
      </c>
      <c r="BD14" s="75">
        <v>650497.25</v>
      </c>
      <c r="BE14" s="75">
        <v>416814.25</v>
      </c>
      <c r="BF14" s="75">
        <v>389173.75</v>
      </c>
      <c r="BG14" s="75">
        <v>99451.55</v>
      </c>
      <c r="BH14" s="75">
        <v>93995.5</v>
      </c>
      <c r="BI14" s="75">
        <v>5870425.9000000004</v>
      </c>
      <c r="BJ14" s="75">
        <v>1378094.24</v>
      </c>
      <c r="BK14" s="75">
        <v>251606</v>
      </c>
      <c r="BL14" s="75">
        <v>226280</v>
      </c>
      <c r="BM14" s="75">
        <v>218606</v>
      </c>
      <c r="BN14" s="75">
        <v>86507</v>
      </c>
      <c r="BO14" s="75">
        <v>157294.5</v>
      </c>
      <c r="BP14" s="75">
        <v>5345528</v>
      </c>
      <c r="BQ14" s="75">
        <v>178179.3</v>
      </c>
      <c r="BR14" s="75">
        <v>159642</v>
      </c>
      <c r="BS14" s="75">
        <v>362959.75</v>
      </c>
      <c r="BT14" s="75">
        <v>578433.44999999995</v>
      </c>
      <c r="BU14" s="75">
        <v>1375066</v>
      </c>
      <c r="BV14" s="75">
        <v>268241</v>
      </c>
      <c r="BW14" s="75">
        <v>114946</v>
      </c>
      <c r="BX14" s="75">
        <v>94720.25</v>
      </c>
      <c r="BY14" s="77">
        <v>28794.25</v>
      </c>
    </row>
    <row r="15" spans="1:77" x14ac:dyDescent="0.2">
      <c r="A15" s="73" t="s">
        <v>205</v>
      </c>
      <c r="B15" s="74" t="s">
        <v>226</v>
      </c>
      <c r="C15" s="73" t="s">
        <v>227</v>
      </c>
      <c r="D15" s="75">
        <v>1744489.5</v>
      </c>
      <c r="E15" s="75">
        <v>0</v>
      </c>
      <c r="F15" s="75">
        <v>239840.17</v>
      </c>
      <c r="G15" s="75">
        <v>196030</v>
      </c>
      <c r="H15" s="75">
        <v>75841</v>
      </c>
      <c r="I15" s="75">
        <v>0</v>
      </c>
      <c r="J15" s="75">
        <v>1112035.25</v>
      </c>
      <c r="K15" s="75">
        <v>0</v>
      </c>
      <c r="L15" s="75">
        <v>0</v>
      </c>
      <c r="M15" s="75">
        <v>1411480.39</v>
      </c>
      <c r="N15" s="75">
        <v>17494</v>
      </c>
      <c r="O15" s="75">
        <v>0</v>
      </c>
      <c r="P15" s="75">
        <v>181860.5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579966.5</v>
      </c>
      <c r="W15" s="75">
        <v>0</v>
      </c>
      <c r="X15" s="75">
        <v>9427.75</v>
      </c>
      <c r="Y15" s="75">
        <v>229944</v>
      </c>
      <c r="Z15" s="75">
        <v>303256</v>
      </c>
      <c r="AA15" s="75">
        <v>0</v>
      </c>
      <c r="AB15" s="75">
        <v>0</v>
      </c>
      <c r="AC15" s="75">
        <v>5761</v>
      </c>
      <c r="AD15" s="75">
        <v>0</v>
      </c>
      <c r="AE15" s="75">
        <v>0</v>
      </c>
      <c r="AF15" s="75">
        <v>0</v>
      </c>
      <c r="AG15" s="75">
        <v>0</v>
      </c>
      <c r="AH15" s="75">
        <v>0</v>
      </c>
      <c r="AI15" s="75">
        <v>0</v>
      </c>
      <c r="AJ15" s="75">
        <v>6565.5</v>
      </c>
      <c r="AK15" s="75">
        <v>0</v>
      </c>
      <c r="AL15" s="75">
        <v>0</v>
      </c>
      <c r="AM15" s="75">
        <v>0</v>
      </c>
      <c r="AN15" s="75">
        <v>0</v>
      </c>
      <c r="AO15" s="75">
        <v>12907.5</v>
      </c>
      <c r="AP15" s="75">
        <v>0</v>
      </c>
      <c r="AQ15" s="75">
        <v>201951</v>
      </c>
      <c r="AR15" s="75">
        <v>0</v>
      </c>
      <c r="AS15" s="75">
        <v>0</v>
      </c>
      <c r="AT15" s="75">
        <v>15559.5</v>
      </c>
      <c r="AU15" s="75">
        <v>0</v>
      </c>
      <c r="AV15" s="75">
        <v>0</v>
      </c>
      <c r="AW15" s="75">
        <v>0</v>
      </c>
      <c r="AX15" s="75">
        <v>1144296.25</v>
      </c>
      <c r="AY15" s="75">
        <v>0</v>
      </c>
      <c r="AZ15" s="75">
        <v>45264.25</v>
      </c>
      <c r="BA15" s="75">
        <v>191483.75</v>
      </c>
      <c r="BB15" s="75">
        <v>0</v>
      </c>
      <c r="BC15" s="75">
        <v>0</v>
      </c>
      <c r="BD15" s="75">
        <v>33170.5</v>
      </c>
      <c r="BE15" s="75">
        <v>0</v>
      </c>
      <c r="BF15" s="75">
        <v>0</v>
      </c>
      <c r="BG15" s="75">
        <v>0</v>
      </c>
      <c r="BH15" s="75">
        <v>17313</v>
      </c>
      <c r="BI15" s="75">
        <v>1505648.75</v>
      </c>
      <c r="BJ15" s="75">
        <v>0</v>
      </c>
      <c r="BK15" s="75">
        <v>0</v>
      </c>
      <c r="BL15" s="75">
        <v>0</v>
      </c>
      <c r="BM15" s="75">
        <v>62391</v>
      </c>
      <c r="BN15" s="75">
        <v>0</v>
      </c>
      <c r="BO15" s="75">
        <v>0</v>
      </c>
      <c r="BP15" s="75">
        <v>384285</v>
      </c>
      <c r="BQ15" s="75">
        <v>0</v>
      </c>
      <c r="BR15" s="75">
        <v>20805</v>
      </c>
      <c r="BS15" s="75">
        <v>1723</v>
      </c>
      <c r="BT15" s="75">
        <v>0</v>
      </c>
      <c r="BU15" s="75">
        <v>200219.8</v>
      </c>
      <c r="BV15" s="75">
        <v>79</v>
      </c>
      <c r="BW15" s="75">
        <v>0</v>
      </c>
      <c r="BX15" s="75">
        <v>22325.5</v>
      </c>
      <c r="BY15" s="77">
        <v>7336.5</v>
      </c>
    </row>
    <row r="16" spans="1:77" x14ac:dyDescent="0.2">
      <c r="A16" s="73" t="s">
        <v>205</v>
      </c>
      <c r="B16" s="74" t="s">
        <v>228</v>
      </c>
      <c r="C16" s="73" t="s">
        <v>229</v>
      </c>
      <c r="D16" s="75">
        <v>14970</v>
      </c>
      <c r="E16" s="75">
        <v>853360</v>
      </c>
      <c r="F16" s="75">
        <v>43650</v>
      </c>
      <c r="G16" s="75">
        <v>20390</v>
      </c>
      <c r="H16" s="75">
        <v>77870</v>
      </c>
      <c r="I16" s="75">
        <v>0</v>
      </c>
      <c r="J16" s="75">
        <v>3117621</v>
      </c>
      <c r="K16" s="75">
        <v>160270</v>
      </c>
      <c r="L16" s="75">
        <v>0</v>
      </c>
      <c r="M16" s="75">
        <v>0</v>
      </c>
      <c r="N16" s="75">
        <v>0</v>
      </c>
      <c r="O16" s="75">
        <v>0</v>
      </c>
      <c r="P16" s="75">
        <v>718170</v>
      </c>
      <c r="Q16" s="75">
        <v>329863.5</v>
      </c>
      <c r="R16" s="75">
        <v>0</v>
      </c>
      <c r="S16" s="75">
        <v>0</v>
      </c>
      <c r="T16" s="75">
        <v>83630</v>
      </c>
      <c r="U16" s="75">
        <v>37440</v>
      </c>
      <c r="V16" s="75">
        <v>6400</v>
      </c>
      <c r="W16" s="75">
        <v>14950</v>
      </c>
      <c r="X16" s="75">
        <v>117340</v>
      </c>
      <c r="Y16" s="75">
        <v>146250</v>
      </c>
      <c r="Z16" s="75">
        <v>0</v>
      </c>
      <c r="AA16" s="75">
        <v>0</v>
      </c>
      <c r="AB16" s="75">
        <v>0</v>
      </c>
      <c r="AC16" s="75">
        <v>0</v>
      </c>
      <c r="AD16" s="75">
        <v>470</v>
      </c>
      <c r="AE16" s="75">
        <v>1275240</v>
      </c>
      <c r="AF16" s="75">
        <v>0</v>
      </c>
      <c r="AG16" s="75">
        <v>33080</v>
      </c>
      <c r="AH16" s="75">
        <v>42850</v>
      </c>
      <c r="AI16" s="75">
        <v>35380</v>
      </c>
      <c r="AJ16" s="75">
        <v>39880</v>
      </c>
      <c r="AK16" s="75">
        <v>290885</v>
      </c>
      <c r="AL16" s="75">
        <v>19660</v>
      </c>
      <c r="AM16" s="75">
        <v>0</v>
      </c>
      <c r="AN16" s="75">
        <v>25050</v>
      </c>
      <c r="AO16" s="75">
        <v>12686</v>
      </c>
      <c r="AP16" s="75">
        <v>0</v>
      </c>
      <c r="AQ16" s="75">
        <v>954120</v>
      </c>
      <c r="AR16" s="75">
        <v>4800</v>
      </c>
      <c r="AS16" s="75">
        <v>0</v>
      </c>
      <c r="AT16" s="75">
        <v>0</v>
      </c>
      <c r="AU16" s="75">
        <v>0</v>
      </c>
      <c r="AV16" s="75">
        <v>0</v>
      </c>
      <c r="AW16" s="75">
        <v>8160</v>
      </c>
      <c r="AX16" s="75">
        <v>46420</v>
      </c>
      <c r="AY16" s="75">
        <v>3274</v>
      </c>
      <c r="AZ16" s="75">
        <v>87030</v>
      </c>
      <c r="BA16" s="75">
        <v>0</v>
      </c>
      <c r="BB16" s="75">
        <v>79280</v>
      </c>
      <c r="BC16" s="75">
        <v>0</v>
      </c>
      <c r="BD16" s="75">
        <v>414816</v>
      </c>
      <c r="BE16" s="75">
        <v>0</v>
      </c>
      <c r="BF16" s="75">
        <v>221610</v>
      </c>
      <c r="BG16" s="75">
        <v>0</v>
      </c>
      <c r="BH16" s="75">
        <v>10720</v>
      </c>
      <c r="BI16" s="75">
        <v>650011</v>
      </c>
      <c r="BJ16" s="75">
        <v>0</v>
      </c>
      <c r="BK16" s="75">
        <v>0</v>
      </c>
      <c r="BL16" s="75">
        <v>0</v>
      </c>
      <c r="BM16" s="75">
        <v>0</v>
      </c>
      <c r="BN16" s="75">
        <v>0</v>
      </c>
      <c r="BO16" s="75">
        <v>14250</v>
      </c>
      <c r="BP16" s="75">
        <v>1667390</v>
      </c>
      <c r="BQ16" s="75">
        <v>4845</v>
      </c>
      <c r="BR16" s="75">
        <v>5670</v>
      </c>
      <c r="BS16" s="75">
        <v>0</v>
      </c>
      <c r="BT16" s="75">
        <v>41660</v>
      </c>
      <c r="BU16" s="75">
        <v>112340</v>
      </c>
      <c r="BV16" s="75">
        <v>0</v>
      </c>
      <c r="BW16" s="75">
        <v>0</v>
      </c>
      <c r="BX16" s="75">
        <v>20287.5</v>
      </c>
      <c r="BY16" s="77">
        <v>0</v>
      </c>
    </row>
    <row r="17" spans="1:77" x14ac:dyDescent="0.2">
      <c r="A17" s="73" t="s">
        <v>205</v>
      </c>
      <c r="B17" s="74" t="s">
        <v>230</v>
      </c>
      <c r="C17" s="73" t="s">
        <v>231</v>
      </c>
      <c r="D17" s="75">
        <v>29766040.609999999</v>
      </c>
      <c r="E17" s="75">
        <v>7161072.6100000003</v>
      </c>
      <c r="F17" s="75">
        <v>13309744.710000001</v>
      </c>
      <c r="G17" s="75">
        <v>1887012</v>
      </c>
      <c r="H17" s="75">
        <v>2019996.6</v>
      </c>
      <c r="I17" s="75">
        <v>351199.8</v>
      </c>
      <c r="J17" s="75">
        <v>148135978</v>
      </c>
      <c r="K17" s="75">
        <v>5526117.25</v>
      </c>
      <c r="L17" s="75">
        <v>886401.5</v>
      </c>
      <c r="M17" s="75">
        <v>11967791.050000001</v>
      </c>
      <c r="N17" s="75">
        <v>1279472</v>
      </c>
      <c r="O17" s="75">
        <v>3912860.75</v>
      </c>
      <c r="P17" s="75">
        <v>14679945</v>
      </c>
      <c r="Q17" s="75">
        <v>3271125.75</v>
      </c>
      <c r="R17" s="75">
        <v>468206.3</v>
      </c>
      <c r="S17" s="75">
        <v>2239719.5299999998</v>
      </c>
      <c r="T17" s="75">
        <v>1371772.3</v>
      </c>
      <c r="U17" s="75">
        <v>2120613.3199999998</v>
      </c>
      <c r="V17" s="75">
        <v>75928510.950000003</v>
      </c>
      <c r="W17" s="75">
        <v>2408560.83</v>
      </c>
      <c r="X17" s="75">
        <v>1410291.05</v>
      </c>
      <c r="Y17" s="75">
        <v>10978057.449999999</v>
      </c>
      <c r="Z17" s="75">
        <v>5503652.5</v>
      </c>
      <c r="AA17" s="75">
        <v>2698026.52</v>
      </c>
      <c r="AB17" s="75">
        <v>1749337.25</v>
      </c>
      <c r="AC17" s="75">
        <v>1058019</v>
      </c>
      <c r="AD17" s="75">
        <v>400303</v>
      </c>
      <c r="AE17" s="75">
        <v>119567461.55</v>
      </c>
      <c r="AF17" s="75">
        <v>3876236.34</v>
      </c>
      <c r="AG17" s="75">
        <v>2613179</v>
      </c>
      <c r="AH17" s="75">
        <v>1328394</v>
      </c>
      <c r="AI17" s="75">
        <v>1561179</v>
      </c>
      <c r="AJ17" s="75">
        <v>2641282.2000000002</v>
      </c>
      <c r="AK17" s="75">
        <v>3091914.28</v>
      </c>
      <c r="AL17" s="75">
        <v>3280599</v>
      </c>
      <c r="AM17" s="75">
        <v>2858951</v>
      </c>
      <c r="AN17" s="75">
        <v>1269918</v>
      </c>
      <c r="AO17" s="75">
        <v>2595790.25</v>
      </c>
      <c r="AP17" s="75">
        <v>2383234</v>
      </c>
      <c r="AQ17" s="75">
        <v>29532847.75</v>
      </c>
      <c r="AR17" s="75">
        <v>2351554</v>
      </c>
      <c r="AS17" s="75">
        <v>2664954</v>
      </c>
      <c r="AT17" s="75">
        <v>2433963.75</v>
      </c>
      <c r="AU17" s="75">
        <v>5316953.75</v>
      </c>
      <c r="AV17" s="75">
        <v>247816</v>
      </c>
      <c r="AW17" s="75">
        <v>478724.75</v>
      </c>
      <c r="AX17" s="75">
        <v>51340252</v>
      </c>
      <c r="AY17" s="75">
        <v>1752258.25</v>
      </c>
      <c r="AZ17" s="75">
        <v>4479959</v>
      </c>
      <c r="BA17" s="75">
        <v>2807854.18</v>
      </c>
      <c r="BB17" s="75">
        <v>2992580</v>
      </c>
      <c r="BC17" s="75">
        <v>9798131.5</v>
      </c>
      <c r="BD17" s="75">
        <v>7903062.79</v>
      </c>
      <c r="BE17" s="75">
        <v>3668081.5</v>
      </c>
      <c r="BF17" s="75">
        <v>2171815</v>
      </c>
      <c r="BG17" s="75">
        <v>981336.56</v>
      </c>
      <c r="BH17" s="75">
        <v>826351.75</v>
      </c>
      <c r="BI17" s="75">
        <v>74864920.799999997</v>
      </c>
      <c r="BJ17" s="75">
        <v>10120932.359999999</v>
      </c>
      <c r="BK17" s="75">
        <v>1848801</v>
      </c>
      <c r="BL17" s="75">
        <v>1321501</v>
      </c>
      <c r="BM17" s="75">
        <v>1945970</v>
      </c>
      <c r="BN17" s="75">
        <v>1524781</v>
      </c>
      <c r="BO17" s="75">
        <v>1381532.85</v>
      </c>
      <c r="BP17" s="75">
        <v>30880701.609999999</v>
      </c>
      <c r="BQ17" s="75">
        <v>1408548.35</v>
      </c>
      <c r="BR17" s="75">
        <v>1700511.95</v>
      </c>
      <c r="BS17" s="75">
        <v>1899948.5</v>
      </c>
      <c r="BT17" s="75">
        <v>4732731.3099999996</v>
      </c>
      <c r="BU17" s="75">
        <v>14039575.880000001</v>
      </c>
      <c r="BV17" s="75">
        <v>1291944</v>
      </c>
      <c r="BW17" s="75">
        <v>659770.30000000005</v>
      </c>
      <c r="BX17" s="75">
        <v>1042342.71</v>
      </c>
      <c r="BY17" s="77">
        <v>390736.73</v>
      </c>
    </row>
    <row r="18" spans="1:77" x14ac:dyDescent="0.2">
      <c r="A18" s="73" t="s">
        <v>205</v>
      </c>
      <c r="B18" s="74" t="s">
        <v>232</v>
      </c>
      <c r="C18" s="73" t="s">
        <v>233</v>
      </c>
      <c r="D18" s="75">
        <v>17018173</v>
      </c>
      <c r="E18" s="75">
        <v>5433122.9199999999</v>
      </c>
      <c r="F18" s="75">
        <v>5754959.1600000001</v>
      </c>
      <c r="G18" s="75">
        <v>200548</v>
      </c>
      <c r="H18" s="75">
        <v>249947</v>
      </c>
      <c r="I18" s="75">
        <v>0</v>
      </c>
      <c r="J18" s="75">
        <v>90741166.25</v>
      </c>
      <c r="K18" s="75">
        <v>13273047.75</v>
      </c>
      <c r="L18" s="75">
        <v>3517095.94</v>
      </c>
      <c r="M18" s="75">
        <v>6317985.54</v>
      </c>
      <c r="N18" s="75">
        <v>296433.8</v>
      </c>
      <c r="O18" s="75">
        <v>11135712.5</v>
      </c>
      <c r="P18" s="75">
        <v>14518712</v>
      </c>
      <c r="Q18" s="75">
        <v>4659568.75</v>
      </c>
      <c r="R18" s="75">
        <v>10973.4</v>
      </c>
      <c r="S18" s="75">
        <v>314290.88</v>
      </c>
      <c r="T18" s="75">
        <v>3298740.5</v>
      </c>
      <c r="U18" s="75">
        <v>2278924</v>
      </c>
      <c r="V18" s="75">
        <v>83387360.650000006</v>
      </c>
      <c r="W18" s="75">
        <v>13137055.810000001</v>
      </c>
      <c r="X18" s="75">
        <v>1458160.33</v>
      </c>
      <c r="Y18" s="75">
        <v>7733952.4199999999</v>
      </c>
      <c r="Z18" s="75">
        <v>2159926.5</v>
      </c>
      <c r="AA18" s="75">
        <v>2777689</v>
      </c>
      <c r="AB18" s="75">
        <v>7907127.3600000003</v>
      </c>
      <c r="AC18" s="75">
        <v>17610</v>
      </c>
      <c r="AD18" s="75">
        <v>2996948</v>
      </c>
      <c r="AE18" s="75">
        <v>35490047</v>
      </c>
      <c r="AF18" s="75">
        <v>986988.74</v>
      </c>
      <c r="AG18" s="75">
        <v>1428025.75</v>
      </c>
      <c r="AH18" s="75">
        <v>599174</v>
      </c>
      <c r="AI18" s="75">
        <v>1016371.74</v>
      </c>
      <c r="AJ18" s="75">
        <v>926092.5</v>
      </c>
      <c r="AK18" s="75">
        <v>977064.87</v>
      </c>
      <c r="AL18" s="75">
        <v>967661</v>
      </c>
      <c r="AM18" s="75">
        <v>1330595</v>
      </c>
      <c r="AN18" s="75">
        <v>488754.75</v>
      </c>
      <c r="AO18" s="75">
        <v>1511719.5</v>
      </c>
      <c r="AP18" s="75">
        <v>666460.51</v>
      </c>
      <c r="AQ18" s="75">
        <v>10069384.800000001</v>
      </c>
      <c r="AR18" s="75">
        <v>551658.89</v>
      </c>
      <c r="AS18" s="75">
        <v>972759.75</v>
      </c>
      <c r="AT18" s="75">
        <v>763765.21</v>
      </c>
      <c r="AU18" s="75">
        <v>1005719.17</v>
      </c>
      <c r="AV18" s="75">
        <v>535742</v>
      </c>
      <c r="AW18" s="75">
        <v>1823858.27</v>
      </c>
      <c r="AX18" s="75">
        <v>59279927.25</v>
      </c>
      <c r="AY18" s="75">
        <v>1013247.25</v>
      </c>
      <c r="AZ18" s="75">
        <v>2198596.25</v>
      </c>
      <c r="BA18" s="75">
        <v>5650320.8300000001</v>
      </c>
      <c r="BB18" s="75">
        <v>497500.5</v>
      </c>
      <c r="BC18" s="75">
        <v>3457898.96</v>
      </c>
      <c r="BD18" s="75">
        <v>5624955.2999999998</v>
      </c>
      <c r="BE18" s="75">
        <v>2194863.2999999998</v>
      </c>
      <c r="BF18" s="75">
        <v>4313835.45</v>
      </c>
      <c r="BG18" s="75">
        <v>690260.66</v>
      </c>
      <c r="BH18" s="75">
        <v>397728.25</v>
      </c>
      <c r="BI18" s="75">
        <v>50142687.990000002</v>
      </c>
      <c r="BJ18" s="75">
        <v>20734146.879999999</v>
      </c>
      <c r="BK18" s="75">
        <v>3003975</v>
      </c>
      <c r="BL18" s="75">
        <v>1330278</v>
      </c>
      <c r="BM18" s="75">
        <v>2041874</v>
      </c>
      <c r="BN18" s="75">
        <v>7186356</v>
      </c>
      <c r="BO18" s="75">
        <v>1481621</v>
      </c>
      <c r="BP18" s="75">
        <v>22591362.039999999</v>
      </c>
      <c r="BQ18" s="75">
        <v>603801.25</v>
      </c>
      <c r="BR18" s="75">
        <v>542742</v>
      </c>
      <c r="BS18" s="75">
        <v>1010914.17</v>
      </c>
      <c r="BT18" s="75">
        <v>3763595.12</v>
      </c>
      <c r="BU18" s="75">
        <v>2730900.94</v>
      </c>
      <c r="BV18" s="75">
        <v>883235</v>
      </c>
      <c r="BW18" s="75">
        <v>581486.6</v>
      </c>
      <c r="BX18" s="75">
        <v>514206</v>
      </c>
      <c r="BY18" s="76">
        <v>55857741.249999993</v>
      </c>
    </row>
    <row r="19" spans="1:77" x14ac:dyDescent="0.2">
      <c r="A19" s="73" t="s">
        <v>205</v>
      </c>
      <c r="B19" s="74" t="s">
        <v>234</v>
      </c>
      <c r="C19" s="73" t="s">
        <v>235</v>
      </c>
      <c r="D19" s="75">
        <v>1913777.45</v>
      </c>
      <c r="E19" s="75">
        <v>572248.75</v>
      </c>
      <c r="F19" s="75">
        <v>523062.72</v>
      </c>
      <c r="G19" s="75">
        <v>101441</v>
      </c>
      <c r="H19" s="75">
        <v>20019</v>
      </c>
      <c r="I19" s="75">
        <v>58528.57</v>
      </c>
      <c r="J19" s="75">
        <v>7712143.25</v>
      </c>
      <c r="K19" s="75">
        <v>110092.75</v>
      </c>
      <c r="L19" s="75">
        <v>91659</v>
      </c>
      <c r="M19" s="75">
        <v>10813401.32</v>
      </c>
      <c r="N19" s="75">
        <v>1409011.8</v>
      </c>
      <c r="O19" s="75">
        <v>190699</v>
      </c>
      <c r="P19" s="75">
        <v>2180911.5</v>
      </c>
      <c r="Q19" s="75">
        <v>207177.9</v>
      </c>
      <c r="R19" s="75">
        <v>334407.7</v>
      </c>
      <c r="S19" s="75">
        <v>173388.7</v>
      </c>
      <c r="T19" s="75">
        <v>74782.5</v>
      </c>
      <c r="U19" s="75">
        <v>0</v>
      </c>
      <c r="V19" s="75">
        <v>4380580.25</v>
      </c>
      <c r="W19" s="75">
        <v>0</v>
      </c>
      <c r="X19" s="75">
        <v>0</v>
      </c>
      <c r="Y19" s="75">
        <v>187414.5</v>
      </c>
      <c r="Z19" s="75">
        <v>63627</v>
      </c>
      <c r="AA19" s="75">
        <v>0</v>
      </c>
      <c r="AB19" s="75">
        <v>77829.75</v>
      </c>
      <c r="AC19" s="75">
        <v>554204</v>
      </c>
      <c r="AD19" s="75">
        <v>0</v>
      </c>
      <c r="AE19" s="75">
        <v>1766493</v>
      </c>
      <c r="AF19" s="75">
        <v>15692</v>
      </c>
      <c r="AG19" s="75">
        <v>15903</v>
      </c>
      <c r="AH19" s="75">
        <v>12117</v>
      </c>
      <c r="AI19" s="75">
        <v>9793.7999999999993</v>
      </c>
      <c r="AJ19" s="75">
        <v>5916</v>
      </c>
      <c r="AK19" s="75">
        <v>10991</v>
      </c>
      <c r="AL19" s="75">
        <v>0</v>
      </c>
      <c r="AM19" s="75">
        <v>0</v>
      </c>
      <c r="AN19" s="75">
        <v>42505.25</v>
      </c>
      <c r="AO19" s="75">
        <v>77660.25</v>
      </c>
      <c r="AP19" s="75">
        <v>25774.5</v>
      </c>
      <c r="AQ19" s="75">
        <v>17717.5</v>
      </c>
      <c r="AR19" s="75">
        <v>24092</v>
      </c>
      <c r="AS19" s="75">
        <v>1022</v>
      </c>
      <c r="AT19" s="75">
        <v>0</v>
      </c>
      <c r="AU19" s="75">
        <v>1978</v>
      </c>
      <c r="AV19" s="75">
        <v>0</v>
      </c>
      <c r="AW19" s="75">
        <v>0</v>
      </c>
      <c r="AX19" s="75">
        <v>477410.25</v>
      </c>
      <c r="AY19" s="75">
        <v>0</v>
      </c>
      <c r="AZ19" s="75">
        <v>0</v>
      </c>
      <c r="BA19" s="75">
        <v>20780</v>
      </c>
      <c r="BB19" s="75">
        <v>234442</v>
      </c>
      <c r="BC19" s="75">
        <v>2450</v>
      </c>
      <c r="BD19" s="75">
        <v>183456.5</v>
      </c>
      <c r="BE19" s="75">
        <v>5925.5</v>
      </c>
      <c r="BF19" s="75">
        <v>82410</v>
      </c>
      <c r="BG19" s="75">
        <v>161462.25</v>
      </c>
      <c r="BH19" s="75">
        <v>0</v>
      </c>
      <c r="BI19" s="75">
        <v>1062611.3999999999</v>
      </c>
      <c r="BJ19" s="75">
        <v>2490734.23</v>
      </c>
      <c r="BK19" s="75">
        <v>79192</v>
      </c>
      <c r="BL19" s="75">
        <v>0</v>
      </c>
      <c r="BM19" s="75">
        <v>3601</v>
      </c>
      <c r="BN19" s="75">
        <v>14864</v>
      </c>
      <c r="BO19" s="75">
        <v>0</v>
      </c>
      <c r="BP19" s="75">
        <v>159600</v>
      </c>
      <c r="BQ19" s="75">
        <v>0</v>
      </c>
      <c r="BR19" s="75">
        <v>0</v>
      </c>
      <c r="BS19" s="75">
        <v>0</v>
      </c>
      <c r="BT19" s="75">
        <v>124608.6</v>
      </c>
      <c r="BU19" s="75">
        <v>64281.59</v>
      </c>
      <c r="BV19" s="75">
        <v>0</v>
      </c>
      <c r="BW19" s="75">
        <v>0</v>
      </c>
      <c r="BX19" s="75">
        <v>22044.45</v>
      </c>
      <c r="BY19" s="76">
        <v>98979371.210000008</v>
      </c>
    </row>
    <row r="20" spans="1:77" x14ac:dyDescent="0.2">
      <c r="A20" s="73" t="s">
        <v>205</v>
      </c>
      <c r="B20" s="74" t="s">
        <v>236</v>
      </c>
      <c r="C20" s="73" t="s">
        <v>237</v>
      </c>
      <c r="D20" s="75">
        <v>1007385</v>
      </c>
      <c r="E20" s="75">
        <v>77024.25</v>
      </c>
      <c r="F20" s="75">
        <v>722850</v>
      </c>
      <c r="G20" s="75">
        <v>39027</v>
      </c>
      <c r="H20" s="75">
        <v>72802</v>
      </c>
      <c r="I20" s="75">
        <v>7032</v>
      </c>
      <c r="J20" s="75">
        <v>8269594</v>
      </c>
      <c r="K20" s="75">
        <v>535020.5</v>
      </c>
      <c r="L20" s="75">
        <v>44570</v>
      </c>
      <c r="M20" s="75">
        <v>1096188.4099999999</v>
      </c>
      <c r="N20" s="75">
        <v>73255</v>
      </c>
      <c r="O20" s="75">
        <v>1063497.25</v>
      </c>
      <c r="P20" s="75">
        <v>401852.51</v>
      </c>
      <c r="Q20" s="75">
        <v>124000</v>
      </c>
      <c r="R20" s="75">
        <v>51698.5</v>
      </c>
      <c r="S20" s="75">
        <v>1133.75</v>
      </c>
      <c r="T20" s="75">
        <v>85225.35</v>
      </c>
      <c r="U20" s="75">
        <v>0</v>
      </c>
      <c r="V20" s="75">
        <v>788924</v>
      </c>
      <c r="W20" s="75">
        <v>527252</v>
      </c>
      <c r="X20" s="75">
        <v>0</v>
      </c>
      <c r="Y20" s="75">
        <v>0</v>
      </c>
      <c r="Z20" s="75">
        <v>1161049</v>
      </c>
      <c r="AA20" s="75">
        <v>640</v>
      </c>
      <c r="AB20" s="75">
        <v>1363600.5</v>
      </c>
      <c r="AC20" s="75">
        <v>0</v>
      </c>
      <c r="AD20" s="75">
        <v>17043</v>
      </c>
      <c r="AE20" s="75">
        <v>3281437</v>
      </c>
      <c r="AF20" s="75">
        <v>0</v>
      </c>
      <c r="AG20" s="75">
        <v>0</v>
      </c>
      <c r="AH20" s="75">
        <v>0</v>
      </c>
      <c r="AI20" s="75">
        <v>0</v>
      </c>
      <c r="AJ20" s="75">
        <v>15718</v>
      </c>
      <c r="AK20" s="75">
        <v>0</v>
      </c>
      <c r="AL20" s="75">
        <v>1900</v>
      </c>
      <c r="AM20" s="75">
        <v>12730</v>
      </c>
      <c r="AN20" s="75">
        <v>5242</v>
      </c>
      <c r="AO20" s="75">
        <v>8182.5</v>
      </c>
      <c r="AP20" s="75">
        <v>0</v>
      </c>
      <c r="AQ20" s="75">
        <v>1802607.5</v>
      </c>
      <c r="AR20" s="75">
        <v>0</v>
      </c>
      <c r="AS20" s="75">
        <v>15540</v>
      </c>
      <c r="AT20" s="75">
        <v>10824</v>
      </c>
      <c r="AU20" s="75">
        <v>14754</v>
      </c>
      <c r="AV20" s="75">
        <v>4921</v>
      </c>
      <c r="AW20" s="75">
        <v>17099</v>
      </c>
      <c r="AX20" s="75">
        <v>367384.75</v>
      </c>
      <c r="AY20" s="75">
        <v>0</v>
      </c>
      <c r="AZ20" s="75">
        <v>872890</v>
      </c>
      <c r="BA20" s="75">
        <v>240</v>
      </c>
      <c r="BB20" s="75">
        <v>224653</v>
      </c>
      <c r="BC20" s="75">
        <v>1344099</v>
      </c>
      <c r="BD20" s="75">
        <v>285288</v>
      </c>
      <c r="BE20" s="75">
        <v>818400.8</v>
      </c>
      <c r="BF20" s="75">
        <v>267578</v>
      </c>
      <c r="BG20" s="75">
        <v>0</v>
      </c>
      <c r="BH20" s="75">
        <v>10265.5</v>
      </c>
      <c r="BI20" s="75">
        <v>3369017.5</v>
      </c>
      <c r="BJ20" s="75">
        <v>1574824.95</v>
      </c>
      <c r="BK20" s="75">
        <v>0</v>
      </c>
      <c r="BL20" s="75">
        <v>0</v>
      </c>
      <c r="BM20" s="75">
        <v>0</v>
      </c>
      <c r="BN20" s="75">
        <v>58413</v>
      </c>
      <c r="BO20" s="75">
        <v>19634</v>
      </c>
      <c r="BP20" s="75">
        <v>4677497</v>
      </c>
      <c r="BQ20" s="75">
        <v>19295.25</v>
      </c>
      <c r="BR20" s="75">
        <v>35282</v>
      </c>
      <c r="BS20" s="75">
        <v>36105</v>
      </c>
      <c r="BT20" s="75">
        <v>0</v>
      </c>
      <c r="BU20" s="75">
        <v>1526546.49</v>
      </c>
      <c r="BV20" s="75">
        <v>23805</v>
      </c>
      <c r="BW20" s="75">
        <v>37578</v>
      </c>
      <c r="BX20" s="75">
        <v>51321.5</v>
      </c>
      <c r="BY20" s="76">
        <v>5634557.4899999993</v>
      </c>
    </row>
    <row r="21" spans="1:77" x14ac:dyDescent="0.2">
      <c r="A21" s="73" t="s">
        <v>205</v>
      </c>
      <c r="B21" s="74" t="s">
        <v>238</v>
      </c>
      <c r="C21" s="73" t="s">
        <v>239</v>
      </c>
      <c r="D21" s="75">
        <v>617835</v>
      </c>
      <c r="E21" s="75">
        <v>52194.25</v>
      </c>
      <c r="F21" s="75">
        <v>1156447</v>
      </c>
      <c r="G21" s="75">
        <v>191585</v>
      </c>
      <c r="H21" s="75">
        <v>50787</v>
      </c>
      <c r="I21" s="75">
        <v>0</v>
      </c>
      <c r="J21" s="75">
        <v>223110</v>
      </c>
      <c r="K21" s="75">
        <v>247951</v>
      </c>
      <c r="L21" s="75">
        <v>473581</v>
      </c>
      <c r="M21" s="75">
        <v>656777</v>
      </c>
      <c r="N21" s="75">
        <v>86250</v>
      </c>
      <c r="O21" s="75">
        <v>164202</v>
      </c>
      <c r="P21" s="75">
        <v>327482</v>
      </c>
      <c r="Q21" s="75">
        <v>360727</v>
      </c>
      <c r="R21" s="75">
        <v>8191</v>
      </c>
      <c r="S21" s="75">
        <v>401708.65</v>
      </c>
      <c r="T21" s="75">
        <v>0</v>
      </c>
      <c r="U21" s="75">
        <v>58808</v>
      </c>
      <c r="V21" s="75">
        <v>2907023.45</v>
      </c>
      <c r="W21" s="75">
        <v>335069</v>
      </c>
      <c r="X21" s="75">
        <v>299196.01</v>
      </c>
      <c r="Y21" s="75">
        <v>559277.56000000006</v>
      </c>
      <c r="Z21" s="75">
        <v>273804</v>
      </c>
      <c r="AA21" s="75">
        <v>292242</v>
      </c>
      <c r="AB21" s="75">
        <v>714301</v>
      </c>
      <c r="AC21" s="75">
        <v>172494.49</v>
      </c>
      <c r="AD21" s="75">
        <v>172294</v>
      </c>
      <c r="AE21" s="75">
        <v>501588.4</v>
      </c>
      <c r="AF21" s="75">
        <v>296233</v>
      </c>
      <c r="AG21" s="75">
        <v>103208.5</v>
      </c>
      <c r="AH21" s="75">
        <v>223367</v>
      </c>
      <c r="AI21" s="75">
        <v>149899</v>
      </c>
      <c r="AJ21" s="75">
        <v>239715.68</v>
      </c>
      <c r="AK21" s="75">
        <v>2861061.96</v>
      </c>
      <c r="AL21" s="75">
        <v>119125.5</v>
      </c>
      <c r="AM21" s="75">
        <v>113825.99</v>
      </c>
      <c r="AN21" s="75">
        <v>317479</v>
      </c>
      <c r="AO21" s="75">
        <v>210658</v>
      </c>
      <c r="AP21" s="75">
        <v>486610</v>
      </c>
      <c r="AQ21" s="75">
        <v>1389360.5</v>
      </c>
      <c r="AR21" s="75">
        <v>830197</v>
      </c>
      <c r="AS21" s="75">
        <v>484878</v>
      </c>
      <c r="AT21" s="75">
        <v>472485</v>
      </c>
      <c r="AU21" s="75">
        <v>933036.5</v>
      </c>
      <c r="AV21" s="75">
        <v>46873</v>
      </c>
      <c r="AW21" s="75">
        <v>200327</v>
      </c>
      <c r="AX21" s="75">
        <v>726211</v>
      </c>
      <c r="AY21" s="75">
        <v>254924</v>
      </c>
      <c r="AZ21" s="75">
        <v>84760</v>
      </c>
      <c r="BA21" s="75">
        <v>43950</v>
      </c>
      <c r="BB21" s="75">
        <v>226835</v>
      </c>
      <c r="BC21" s="75">
        <v>37280</v>
      </c>
      <c r="BD21" s="75">
        <v>161755</v>
      </c>
      <c r="BE21" s="75">
        <v>269761</v>
      </c>
      <c r="BF21" s="75">
        <v>128280</v>
      </c>
      <c r="BG21" s="75">
        <v>2820</v>
      </c>
      <c r="BH21" s="75">
        <v>2962</v>
      </c>
      <c r="BI21" s="75">
        <v>54615.75</v>
      </c>
      <c r="BJ21" s="75">
        <v>124595.25</v>
      </c>
      <c r="BK21" s="75">
        <v>5266</v>
      </c>
      <c r="BL21" s="75">
        <v>18412</v>
      </c>
      <c r="BM21" s="75">
        <v>28934</v>
      </c>
      <c r="BN21" s="75">
        <v>22121</v>
      </c>
      <c r="BO21" s="75">
        <v>15413</v>
      </c>
      <c r="BP21" s="75">
        <v>512431.37</v>
      </c>
      <c r="BQ21" s="75">
        <v>97768</v>
      </c>
      <c r="BR21" s="75">
        <v>115217</v>
      </c>
      <c r="BS21" s="75">
        <v>135740.25</v>
      </c>
      <c r="BT21" s="75">
        <v>476730.56</v>
      </c>
      <c r="BU21" s="75">
        <v>251413</v>
      </c>
      <c r="BV21" s="75">
        <v>99650</v>
      </c>
      <c r="BW21" s="75">
        <v>6119</v>
      </c>
      <c r="BX21" s="75">
        <v>0</v>
      </c>
      <c r="BY21" s="76">
        <v>8504945.3200000003</v>
      </c>
    </row>
    <row r="22" spans="1:77" x14ac:dyDescent="0.2">
      <c r="A22" s="73" t="s">
        <v>205</v>
      </c>
      <c r="B22" s="74" t="s">
        <v>240</v>
      </c>
      <c r="C22" s="73" t="s">
        <v>241</v>
      </c>
      <c r="D22" s="75">
        <v>121778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540394.5</v>
      </c>
      <c r="K22" s="75">
        <v>16482</v>
      </c>
      <c r="L22" s="75">
        <v>0</v>
      </c>
      <c r="M22" s="75">
        <v>23068</v>
      </c>
      <c r="N22" s="75">
        <v>2998</v>
      </c>
      <c r="O22" s="75">
        <v>0</v>
      </c>
      <c r="P22" s="75">
        <v>25640</v>
      </c>
      <c r="Q22" s="75">
        <v>8845</v>
      </c>
      <c r="R22" s="75">
        <v>0</v>
      </c>
      <c r="S22" s="75">
        <v>0</v>
      </c>
      <c r="T22" s="75">
        <v>5566.5</v>
      </c>
      <c r="U22" s="75">
        <v>0</v>
      </c>
      <c r="V22" s="75">
        <v>372274.5</v>
      </c>
      <c r="W22" s="75">
        <v>29887</v>
      </c>
      <c r="X22" s="75">
        <v>0</v>
      </c>
      <c r="Y22" s="75">
        <v>175258.12</v>
      </c>
      <c r="Z22" s="75">
        <v>170</v>
      </c>
      <c r="AA22" s="75">
        <v>145</v>
      </c>
      <c r="AB22" s="75">
        <v>0</v>
      </c>
      <c r="AC22" s="75">
        <v>700</v>
      </c>
      <c r="AD22" s="75">
        <v>0</v>
      </c>
      <c r="AE22" s="75">
        <v>733822.5</v>
      </c>
      <c r="AF22" s="75">
        <v>1540</v>
      </c>
      <c r="AG22" s="75">
        <v>689</v>
      </c>
      <c r="AH22" s="75">
        <v>0</v>
      </c>
      <c r="AI22" s="75">
        <v>870</v>
      </c>
      <c r="AJ22" s="75">
        <v>0</v>
      </c>
      <c r="AK22" s="75">
        <v>0</v>
      </c>
      <c r="AL22" s="75">
        <v>960</v>
      </c>
      <c r="AM22" s="75">
        <v>0</v>
      </c>
      <c r="AN22" s="75">
        <v>310</v>
      </c>
      <c r="AO22" s="75">
        <v>0</v>
      </c>
      <c r="AP22" s="75">
        <v>971</v>
      </c>
      <c r="AQ22" s="75">
        <v>306986.5</v>
      </c>
      <c r="AR22" s="75">
        <v>36655.800000000003</v>
      </c>
      <c r="AS22" s="75">
        <v>44135</v>
      </c>
      <c r="AT22" s="75">
        <v>32485</v>
      </c>
      <c r="AU22" s="75">
        <v>2478</v>
      </c>
      <c r="AV22" s="75">
        <v>3539</v>
      </c>
      <c r="AW22" s="75">
        <v>12220</v>
      </c>
      <c r="AX22" s="75">
        <v>52384</v>
      </c>
      <c r="AY22" s="75">
        <v>0</v>
      </c>
      <c r="AZ22" s="75">
        <v>0</v>
      </c>
      <c r="BA22" s="75">
        <v>0</v>
      </c>
      <c r="BB22" s="75">
        <v>0</v>
      </c>
      <c r="BC22" s="75">
        <v>0</v>
      </c>
      <c r="BD22" s="75">
        <v>350</v>
      </c>
      <c r="BE22" s="75">
        <v>6639</v>
      </c>
      <c r="BF22" s="75">
        <v>0</v>
      </c>
      <c r="BG22" s="75">
        <v>0</v>
      </c>
      <c r="BH22" s="75">
        <v>0</v>
      </c>
      <c r="BI22" s="75">
        <v>62851.25</v>
      </c>
      <c r="BJ22" s="75">
        <v>2589.12</v>
      </c>
      <c r="BK22" s="75">
        <v>0</v>
      </c>
      <c r="BL22" s="75">
        <v>0</v>
      </c>
      <c r="BM22" s="75">
        <v>0</v>
      </c>
      <c r="BN22" s="75">
        <v>0</v>
      </c>
      <c r="BO22" s="75">
        <v>0</v>
      </c>
      <c r="BP22" s="75">
        <v>81972</v>
      </c>
      <c r="BQ22" s="75">
        <v>2209</v>
      </c>
      <c r="BR22" s="75">
        <v>0</v>
      </c>
      <c r="BS22" s="75">
        <v>0</v>
      </c>
      <c r="BT22" s="75">
        <v>700</v>
      </c>
      <c r="BU22" s="75">
        <v>8740</v>
      </c>
      <c r="BV22" s="75">
        <v>0</v>
      </c>
      <c r="BW22" s="75">
        <v>0</v>
      </c>
      <c r="BX22" s="75">
        <v>0</v>
      </c>
      <c r="BY22" s="76">
        <v>11838451.24</v>
      </c>
    </row>
    <row r="23" spans="1:77" x14ac:dyDescent="0.2">
      <c r="A23" s="73" t="s">
        <v>205</v>
      </c>
      <c r="B23" s="74" t="s">
        <v>242</v>
      </c>
      <c r="C23" s="73" t="s">
        <v>243</v>
      </c>
      <c r="D23" s="75">
        <v>12321000</v>
      </c>
      <c r="E23" s="75">
        <v>1623200</v>
      </c>
      <c r="F23" s="75">
        <v>13151000</v>
      </c>
      <c r="G23" s="75">
        <v>2486900</v>
      </c>
      <c r="H23" s="75">
        <v>2245500</v>
      </c>
      <c r="I23" s="75">
        <v>0</v>
      </c>
      <c r="J23" s="75">
        <v>6084000</v>
      </c>
      <c r="K23" s="75">
        <v>4561600</v>
      </c>
      <c r="L23" s="75">
        <v>1840460</v>
      </c>
      <c r="M23" s="75">
        <v>5413000</v>
      </c>
      <c r="N23" s="75">
        <v>1367000</v>
      </c>
      <c r="O23" s="75">
        <v>1652400</v>
      </c>
      <c r="P23" s="75">
        <v>1618150</v>
      </c>
      <c r="Q23" s="75">
        <v>3136000</v>
      </c>
      <c r="R23" s="75">
        <v>144790</v>
      </c>
      <c r="S23" s="75">
        <v>1989000</v>
      </c>
      <c r="T23" s="75">
        <v>1646000</v>
      </c>
      <c r="U23" s="75">
        <v>319000</v>
      </c>
      <c r="V23" s="75">
        <v>1627500</v>
      </c>
      <c r="W23" s="75">
        <v>2624906</v>
      </c>
      <c r="X23" s="75">
        <v>209500</v>
      </c>
      <c r="Y23" s="75">
        <v>2684926</v>
      </c>
      <c r="Z23" s="75">
        <v>740500</v>
      </c>
      <c r="AA23" s="75">
        <v>1188000</v>
      </c>
      <c r="AB23" s="75">
        <v>1672800</v>
      </c>
      <c r="AC23" s="75">
        <v>438000</v>
      </c>
      <c r="AD23" s="75">
        <v>1207314</v>
      </c>
      <c r="AE23" s="75">
        <v>2762000</v>
      </c>
      <c r="AF23" s="75">
        <v>1748600</v>
      </c>
      <c r="AG23" s="75">
        <v>498500</v>
      </c>
      <c r="AH23" s="75">
        <v>896000</v>
      </c>
      <c r="AI23" s="75">
        <v>526500</v>
      </c>
      <c r="AJ23" s="75">
        <v>1130418</v>
      </c>
      <c r="AK23" s="75">
        <v>1387250</v>
      </c>
      <c r="AL23" s="75">
        <v>802000</v>
      </c>
      <c r="AM23" s="75">
        <v>729500</v>
      </c>
      <c r="AN23" s="75">
        <v>703000</v>
      </c>
      <c r="AO23" s="75">
        <v>518000</v>
      </c>
      <c r="AP23" s="75">
        <v>850000</v>
      </c>
      <c r="AQ23" s="75">
        <v>2777000</v>
      </c>
      <c r="AR23" s="75">
        <v>989250</v>
      </c>
      <c r="AS23" s="75">
        <v>1465700</v>
      </c>
      <c r="AT23" s="75">
        <v>883300</v>
      </c>
      <c r="AU23" s="75">
        <v>989579</v>
      </c>
      <c r="AV23" s="75">
        <v>176500</v>
      </c>
      <c r="AW23" s="75">
        <v>1016500</v>
      </c>
      <c r="AX23" s="75">
        <v>1603500</v>
      </c>
      <c r="AY23" s="75">
        <v>830500</v>
      </c>
      <c r="AZ23" s="75">
        <v>2564330</v>
      </c>
      <c r="BA23" s="75">
        <v>0</v>
      </c>
      <c r="BB23" s="75">
        <v>1147000</v>
      </c>
      <c r="BC23" s="75">
        <v>260700</v>
      </c>
      <c r="BD23" s="75">
        <v>0</v>
      </c>
      <c r="BE23" s="75">
        <v>1611500</v>
      </c>
      <c r="BF23" s="75">
        <v>563468</v>
      </c>
      <c r="BG23" s="75">
        <v>23000</v>
      </c>
      <c r="BH23" s="75">
        <v>26000</v>
      </c>
      <c r="BI23" s="75">
        <v>0</v>
      </c>
      <c r="BJ23" s="75">
        <v>0</v>
      </c>
      <c r="BK23" s="75">
        <v>523101</v>
      </c>
      <c r="BL23" s="75">
        <v>181100</v>
      </c>
      <c r="BM23" s="75">
        <v>317500</v>
      </c>
      <c r="BN23" s="75">
        <v>0</v>
      </c>
      <c r="BO23" s="75">
        <v>0</v>
      </c>
      <c r="BP23" s="75">
        <v>800000</v>
      </c>
      <c r="BQ23" s="75">
        <v>233500</v>
      </c>
      <c r="BR23" s="75">
        <v>178000</v>
      </c>
      <c r="BS23" s="75">
        <v>610894</v>
      </c>
      <c r="BT23" s="75">
        <v>1305500</v>
      </c>
      <c r="BU23" s="75">
        <v>912250</v>
      </c>
      <c r="BV23" s="75">
        <v>242650</v>
      </c>
      <c r="BW23" s="75">
        <v>67500</v>
      </c>
      <c r="BX23" s="75">
        <v>0</v>
      </c>
      <c r="BY23" s="76">
        <v>437506095.87000006</v>
      </c>
    </row>
    <row r="24" spans="1:77" x14ac:dyDescent="0.2">
      <c r="A24" s="73" t="s">
        <v>205</v>
      </c>
      <c r="B24" s="74" t="s">
        <v>244</v>
      </c>
      <c r="C24" s="73" t="s">
        <v>245</v>
      </c>
      <c r="D24" s="75">
        <v>39690</v>
      </c>
      <c r="E24" s="75">
        <v>1875343.07</v>
      </c>
      <c r="F24" s="75">
        <v>0</v>
      </c>
      <c r="G24" s="75">
        <v>214330</v>
      </c>
      <c r="H24" s="75">
        <v>0</v>
      </c>
      <c r="I24" s="75">
        <v>0</v>
      </c>
      <c r="J24" s="75">
        <v>1072210</v>
      </c>
      <c r="K24" s="75">
        <v>67110</v>
      </c>
      <c r="L24" s="75">
        <v>2400</v>
      </c>
      <c r="M24" s="75">
        <v>0</v>
      </c>
      <c r="N24" s="75">
        <v>0</v>
      </c>
      <c r="O24" s="75">
        <v>334810</v>
      </c>
      <c r="P24" s="75">
        <v>184020</v>
      </c>
      <c r="Q24" s="75">
        <v>115000</v>
      </c>
      <c r="R24" s="75">
        <v>9450</v>
      </c>
      <c r="S24" s="75">
        <v>0</v>
      </c>
      <c r="T24" s="75">
        <v>0</v>
      </c>
      <c r="U24" s="75">
        <v>0</v>
      </c>
      <c r="V24" s="75">
        <v>86394</v>
      </c>
      <c r="W24" s="75">
        <v>1126066</v>
      </c>
      <c r="X24" s="75">
        <v>1092293</v>
      </c>
      <c r="Y24" s="75">
        <v>6940</v>
      </c>
      <c r="Z24" s="75">
        <v>0</v>
      </c>
      <c r="AA24" s="75">
        <v>571331</v>
      </c>
      <c r="AB24" s="75">
        <v>0</v>
      </c>
      <c r="AC24" s="75">
        <v>0</v>
      </c>
      <c r="AD24" s="75">
        <v>83535</v>
      </c>
      <c r="AE24" s="75">
        <v>0</v>
      </c>
      <c r="AF24" s="75">
        <v>0</v>
      </c>
      <c r="AG24" s="75">
        <v>215860</v>
      </c>
      <c r="AH24" s="75">
        <v>0</v>
      </c>
      <c r="AI24" s="75">
        <v>0</v>
      </c>
      <c r="AJ24" s="75">
        <v>0</v>
      </c>
      <c r="AK24" s="75">
        <v>0</v>
      </c>
      <c r="AL24" s="75">
        <v>0</v>
      </c>
      <c r="AM24" s="75">
        <v>22120</v>
      </c>
      <c r="AN24" s="75">
        <v>0</v>
      </c>
      <c r="AO24" s="75">
        <v>0</v>
      </c>
      <c r="AP24" s="75">
        <v>0</v>
      </c>
      <c r="AQ24" s="75">
        <v>71250</v>
      </c>
      <c r="AR24" s="75">
        <v>140670</v>
      </c>
      <c r="AS24" s="75">
        <v>159030</v>
      </c>
      <c r="AT24" s="75">
        <v>67810</v>
      </c>
      <c r="AU24" s="75">
        <v>0</v>
      </c>
      <c r="AV24" s="75">
        <v>14460</v>
      </c>
      <c r="AW24" s="75">
        <v>665</v>
      </c>
      <c r="AX24" s="75">
        <v>412795</v>
      </c>
      <c r="AY24" s="75">
        <v>2000</v>
      </c>
      <c r="AZ24" s="75">
        <v>0</v>
      </c>
      <c r="BA24" s="75">
        <v>0</v>
      </c>
      <c r="BB24" s="75">
        <v>226750</v>
      </c>
      <c r="BC24" s="75">
        <v>315925</v>
      </c>
      <c r="BD24" s="75">
        <v>403680</v>
      </c>
      <c r="BE24" s="75">
        <v>0</v>
      </c>
      <c r="BF24" s="75">
        <v>106480</v>
      </c>
      <c r="BG24" s="75">
        <v>0</v>
      </c>
      <c r="BH24" s="75">
        <v>0</v>
      </c>
      <c r="BI24" s="75">
        <v>433093.75</v>
      </c>
      <c r="BJ24" s="75">
        <v>260650</v>
      </c>
      <c r="BK24" s="75">
        <v>175689</v>
      </c>
      <c r="BL24" s="75">
        <v>33500</v>
      </c>
      <c r="BM24" s="75">
        <v>0</v>
      </c>
      <c r="BN24" s="75">
        <v>270000</v>
      </c>
      <c r="BO24" s="75">
        <v>3680</v>
      </c>
      <c r="BP24" s="75">
        <v>35595</v>
      </c>
      <c r="BQ24" s="75">
        <v>2700</v>
      </c>
      <c r="BR24" s="75">
        <v>0</v>
      </c>
      <c r="BS24" s="75">
        <v>84900</v>
      </c>
      <c r="BT24" s="75">
        <v>88230</v>
      </c>
      <c r="BU24" s="75">
        <v>0</v>
      </c>
      <c r="BV24" s="75">
        <v>0</v>
      </c>
      <c r="BW24" s="75">
        <v>0</v>
      </c>
      <c r="BX24" s="75">
        <v>270</v>
      </c>
      <c r="BY24" s="76">
        <v>39684471.909999996</v>
      </c>
    </row>
    <row r="25" spans="1:77" x14ac:dyDescent="0.2">
      <c r="A25" s="73" t="s">
        <v>205</v>
      </c>
      <c r="B25" s="74" t="s">
        <v>246</v>
      </c>
      <c r="C25" s="73" t="s">
        <v>247</v>
      </c>
      <c r="D25" s="75">
        <v>41752680.950000003</v>
      </c>
      <c r="E25" s="75">
        <v>24871920.25</v>
      </c>
      <c r="F25" s="75">
        <v>20030478</v>
      </c>
      <c r="G25" s="75">
        <v>5406417.5999999996</v>
      </c>
      <c r="H25" s="75">
        <v>2294248</v>
      </c>
      <c r="I25" s="75">
        <v>931891.54</v>
      </c>
      <c r="J25" s="75">
        <v>60093455.25</v>
      </c>
      <c r="K25" s="75">
        <v>14881092</v>
      </c>
      <c r="L25" s="75">
        <v>3374330</v>
      </c>
      <c r="M25" s="75">
        <v>29001706.690000001</v>
      </c>
      <c r="N25" s="75">
        <v>2934974.5</v>
      </c>
      <c r="O25" s="75">
        <v>9325350.5</v>
      </c>
      <c r="P25" s="75">
        <v>17348644.5</v>
      </c>
      <c r="Q25" s="75">
        <v>12259869.67</v>
      </c>
      <c r="R25" s="75">
        <v>496097</v>
      </c>
      <c r="S25" s="75">
        <v>3964700.81</v>
      </c>
      <c r="T25" s="75">
        <v>3753310</v>
      </c>
      <c r="U25" s="75">
        <v>2965132</v>
      </c>
      <c r="V25" s="75">
        <v>27270925.469999999</v>
      </c>
      <c r="W25" s="75">
        <v>9556613.75</v>
      </c>
      <c r="X25" s="75">
        <v>4005280.87</v>
      </c>
      <c r="Y25" s="75">
        <v>12362585.48</v>
      </c>
      <c r="Z25" s="75">
        <v>3347872.5</v>
      </c>
      <c r="AA25" s="75">
        <v>7322542.9900000002</v>
      </c>
      <c r="AB25" s="75">
        <v>9453330.25</v>
      </c>
      <c r="AC25" s="75">
        <v>1190076</v>
      </c>
      <c r="AD25" s="75">
        <v>4743922</v>
      </c>
      <c r="AE25" s="75">
        <v>42194972.25</v>
      </c>
      <c r="AF25" s="75">
        <v>3188008</v>
      </c>
      <c r="AG25" s="75">
        <v>1614365</v>
      </c>
      <c r="AH25" s="75">
        <v>1993118</v>
      </c>
      <c r="AI25" s="75">
        <v>1442512.57</v>
      </c>
      <c r="AJ25" s="75">
        <v>2349479</v>
      </c>
      <c r="AK25" s="75">
        <v>2592778</v>
      </c>
      <c r="AL25" s="75">
        <v>2306266</v>
      </c>
      <c r="AM25" s="75">
        <v>3289951.5</v>
      </c>
      <c r="AN25" s="75">
        <v>1209037.6200000001</v>
      </c>
      <c r="AO25" s="75">
        <v>1388380.75</v>
      </c>
      <c r="AP25" s="75">
        <v>2092198</v>
      </c>
      <c r="AQ25" s="75">
        <v>9778085</v>
      </c>
      <c r="AR25" s="75">
        <v>4397283</v>
      </c>
      <c r="AS25" s="75">
        <v>2289924.25</v>
      </c>
      <c r="AT25" s="75">
        <v>2432853.25</v>
      </c>
      <c r="AU25" s="75">
        <v>2175068</v>
      </c>
      <c r="AV25" s="75">
        <v>1343506</v>
      </c>
      <c r="AW25" s="75">
        <v>2948105</v>
      </c>
      <c r="AX25" s="75">
        <v>27107270</v>
      </c>
      <c r="AY25" s="75">
        <v>1504943.5</v>
      </c>
      <c r="AZ25" s="75">
        <v>5781575.25</v>
      </c>
      <c r="BA25" s="75">
        <v>4362410</v>
      </c>
      <c r="BB25" s="75">
        <v>8048121</v>
      </c>
      <c r="BC25" s="75">
        <v>5200925</v>
      </c>
      <c r="BD25" s="75">
        <v>8377768</v>
      </c>
      <c r="BE25" s="75">
        <v>4098226.25</v>
      </c>
      <c r="BF25" s="75">
        <v>2969787.5</v>
      </c>
      <c r="BG25" s="75">
        <v>845029</v>
      </c>
      <c r="BH25" s="75">
        <v>631661.75</v>
      </c>
      <c r="BI25" s="75">
        <v>21898872.059999999</v>
      </c>
      <c r="BJ25" s="75">
        <v>12494160.029999999</v>
      </c>
      <c r="BK25" s="75">
        <v>1829797</v>
      </c>
      <c r="BL25" s="75">
        <v>1310570</v>
      </c>
      <c r="BM25" s="75">
        <v>2115769</v>
      </c>
      <c r="BN25" s="75">
        <v>3186819</v>
      </c>
      <c r="BO25" s="75">
        <v>1435665.25</v>
      </c>
      <c r="BP25" s="75">
        <v>14352217</v>
      </c>
      <c r="BQ25" s="75">
        <v>1586568.75</v>
      </c>
      <c r="BR25" s="75">
        <v>1609627.75</v>
      </c>
      <c r="BS25" s="75">
        <v>2642646.9</v>
      </c>
      <c r="BT25" s="75">
        <v>4023276.02</v>
      </c>
      <c r="BU25" s="75">
        <v>8779106.0700000003</v>
      </c>
      <c r="BV25" s="75">
        <v>1481937.36</v>
      </c>
      <c r="BW25" s="75">
        <v>1043856.25</v>
      </c>
      <c r="BX25" s="75">
        <v>1312107.25</v>
      </c>
      <c r="BY25" s="76">
        <v>24897132.980000004</v>
      </c>
    </row>
    <row r="26" spans="1:77" x14ac:dyDescent="0.2">
      <c r="A26" s="73" t="s">
        <v>205</v>
      </c>
      <c r="B26" s="74" t="s">
        <v>248</v>
      </c>
      <c r="C26" s="73" t="s">
        <v>249</v>
      </c>
      <c r="D26" s="75">
        <v>259197</v>
      </c>
      <c r="E26" s="75">
        <v>85839</v>
      </c>
      <c r="F26" s="75">
        <v>0</v>
      </c>
      <c r="G26" s="75">
        <v>0</v>
      </c>
      <c r="H26" s="75">
        <v>0</v>
      </c>
      <c r="I26" s="75">
        <v>0</v>
      </c>
      <c r="J26" s="75">
        <v>408652.5</v>
      </c>
      <c r="K26" s="75">
        <v>737138</v>
      </c>
      <c r="L26" s="75">
        <v>83341</v>
      </c>
      <c r="M26" s="75">
        <v>1699476</v>
      </c>
      <c r="N26" s="75">
        <v>109612</v>
      </c>
      <c r="O26" s="75">
        <v>242065</v>
      </c>
      <c r="P26" s="75">
        <v>496928</v>
      </c>
      <c r="Q26" s="75">
        <v>462144.95</v>
      </c>
      <c r="R26" s="75">
        <v>46261</v>
      </c>
      <c r="S26" s="75">
        <v>8638.2999999999993</v>
      </c>
      <c r="T26" s="75">
        <v>361428.7</v>
      </c>
      <c r="U26" s="75">
        <v>185658</v>
      </c>
      <c r="V26" s="75">
        <v>21852</v>
      </c>
      <c r="W26" s="75">
        <v>512098</v>
      </c>
      <c r="X26" s="75">
        <v>91832.93</v>
      </c>
      <c r="Y26" s="75">
        <v>264751.75</v>
      </c>
      <c r="Z26" s="75">
        <v>792175</v>
      </c>
      <c r="AA26" s="75">
        <v>0</v>
      </c>
      <c r="AB26" s="75">
        <v>40745.25</v>
      </c>
      <c r="AC26" s="75">
        <v>406685</v>
      </c>
      <c r="AD26" s="75">
        <v>265006</v>
      </c>
      <c r="AE26" s="75">
        <v>512982</v>
      </c>
      <c r="AF26" s="75">
        <v>18228</v>
      </c>
      <c r="AG26" s="75">
        <v>11621</v>
      </c>
      <c r="AH26" s="75">
        <v>1929</v>
      </c>
      <c r="AI26" s="75">
        <v>40354</v>
      </c>
      <c r="AJ26" s="75">
        <v>410475</v>
      </c>
      <c r="AK26" s="75">
        <v>47021</v>
      </c>
      <c r="AL26" s="75">
        <v>14830</v>
      </c>
      <c r="AM26" s="75">
        <v>256367</v>
      </c>
      <c r="AN26" s="75">
        <v>331828</v>
      </c>
      <c r="AO26" s="75">
        <v>202306</v>
      </c>
      <c r="AP26" s="75">
        <v>119302</v>
      </c>
      <c r="AQ26" s="75">
        <v>5357.75</v>
      </c>
      <c r="AR26" s="75">
        <v>278464</v>
      </c>
      <c r="AS26" s="75">
        <v>137432</v>
      </c>
      <c r="AT26" s="75">
        <v>253206</v>
      </c>
      <c r="AU26" s="75">
        <v>438937.75</v>
      </c>
      <c r="AV26" s="75">
        <v>113385</v>
      </c>
      <c r="AW26" s="75">
        <v>29488</v>
      </c>
      <c r="AX26" s="75">
        <v>36088</v>
      </c>
      <c r="AY26" s="75">
        <v>132462</v>
      </c>
      <c r="AZ26" s="75">
        <v>344891</v>
      </c>
      <c r="BA26" s="75">
        <v>378111</v>
      </c>
      <c r="BB26" s="75">
        <v>50352</v>
      </c>
      <c r="BC26" s="75">
        <v>67694</v>
      </c>
      <c r="BD26" s="75">
        <v>699982</v>
      </c>
      <c r="BE26" s="75">
        <v>48253</v>
      </c>
      <c r="BF26" s="75">
        <v>161373</v>
      </c>
      <c r="BG26" s="75">
        <v>2204</v>
      </c>
      <c r="BH26" s="75">
        <v>12117</v>
      </c>
      <c r="BI26" s="75">
        <v>151780.45000000001</v>
      </c>
      <c r="BJ26" s="75">
        <v>590078</v>
      </c>
      <c r="BK26" s="75">
        <v>105929</v>
      </c>
      <c r="BL26" s="75">
        <v>19377</v>
      </c>
      <c r="BM26" s="75">
        <v>267247</v>
      </c>
      <c r="BN26" s="75">
        <v>535623</v>
      </c>
      <c r="BO26" s="75">
        <v>30808</v>
      </c>
      <c r="BP26" s="75">
        <v>166371</v>
      </c>
      <c r="BQ26" s="75">
        <v>121015</v>
      </c>
      <c r="BR26" s="75">
        <v>67344</v>
      </c>
      <c r="BS26" s="75">
        <v>341005</v>
      </c>
      <c r="BT26" s="75">
        <v>286329.25</v>
      </c>
      <c r="BU26" s="75">
        <v>91829</v>
      </c>
      <c r="BV26" s="75">
        <v>145875</v>
      </c>
      <c r="BW26" s="75">
        <v>69020</v>
      </c>
      <c r="BX26" s="75">
        <v>58914</v>
      </c>
      <c r="BY26" s="76">
        <v>37667744.870000005</v>
      </c>
    </row>
    <row r="27" spans="1:77" x14ac:dyDescent="0.2">
      <c r="A27" s="73" t="s">
        <v>205</v>
      </c>
      <c r="B27" s="74" t="s">
        <v>250</v>
      </c>
      <c r="C27" s="73" t="s">
        <v>251</v>
      </c>
      <c r="D27" s="75">
        <v>41785</v>
      </c>
      <c r="E27" s="75">
        <v>1070</v>
      </c>
      <c r="F27" s="75">
        <v>0</v>
      </c>
      <c r="G27" s="75">
        <v>0</v>
      </c>
      <c r="H27" s="75">
        <v>0</v>
      </c>
      <c r="I27" s="75">
        <v>0</v>
      </c>
      <c r="J27" s="75">
        <v>79702.5</v>
      </c>
      <c r="K27" s="75">
        <v>19300.25</v>
      </c>
      <c r="L27" s="75">
        <v>0</v>
      </c>
      <c r="M27" s="75">
        <v>4170</v>
      </c>
      <c r="N27" s="75">
        <v>0</v>
      </c>
      <c r="O27" s="75">
        <v>0</v>
      </c>
      <c r="P27" s="75">
        <v>680</v>
      </c>
      <c r="Q27" s="75">
        <v>0</v>
      </c>
      <c r="R27" s="75">
        <v>0</v>
      </c>
      <c r="S27" s="75">
        <v>107.5</v>
      </c>
      <c r="T27" s="75">
        <v>0</v>
      </c>
      <c r="U27" s="75">
        <v>0</v>
      </c>
      <c r="V27" s="75">
        <v>14824.75</v>
      </c>
      <c r="W27" s="75">
        <v>0</v>
      </c>
      <c r="X27" s="75">
        <v>0</v>
      </c>
      <c r="Y27" s="75">
        <v>6182</v>
      </c>
      <c r="Z27" s="75">
        <v>0</v>
      </c>
      <c r="AA27" s="75">
        <v>1100</v>
      </c>
      <c r="AB27" s="75">
        <v>0</v>
      </c>
      <c r="AC27" s="75">
        <v>0</v>
      </c>
      <c r="AD27" s="75">
        <v>0</v>
      </c>
      <c r="AE27" s="75">
        <v>226256</v>
      </c>
      <c r="AF27" s="75">
        <v>3776</v>
      </c>
      <c r="AG27" s="75">
        <v>0</v>
      </c>
      <c r="AH27" s="75">
        <v>0</v>
      </c>
      <c r="AI27" s="75">
        <v>0</v>
      </c>
      <c r="AJ27" s="75">
        <v>0</v>
      </c>
      <c r="AK27" s="75">
        <v>4004.47</v>
      </c>
      <c r="AL27" s="75">
        <v>0</v>
      </c>
      <c r="AM27" s="75">
        <v>0</v>
      </c>
      <c r="AN27" s="75">
        <v>0</v>
      </c>
      <c r="AO27" s="75">
        <v>3300.13</v>
      </c>
      <c r="AP27" s="75">
        <v>0</v>
      </c>
      <c r="AQ27" s="75">
        <v>442092.25</v>
      </c>
      <c r="AR27" s="75">
        <v>47341</v>
      </c>
      <c r="AS27" s="75">
        <v>27861</v>
      </c>
      <c r="AT27" s="75">
        <v>84176</v>
      </c>
      <c r="AU27" s="75">
        <v>17385</v>
      </c>
      <c r="AV27" s="75">
        <v>7368</v>
      </c>
      <c r="AW27" s="75">
        <v>45460</v>
      </c>
      <c r="AX27" s="75">
        <v>0</v>
      </c>
      <c r="AY27" s="75">
        <v>3267</v>
      </c>
      <c r="AZ27" s="75">
        <v>0</v>
      </c>
      <c r="BA27" s="75">
        <v>0</v>
      </c>
      <c r="BB27" s="75">
        <v>0</v>
      </c>
      <c r="BC27" s="75">
        <v>0</v>
      </c>
      <c r="BD27" s="75">
        <v>0</v>
      </c>
      <c r="BE27" s="75">
        <v>6742</v>
      </c>
      <c r="BF27" s="75">
        <v>0</v>
      </c>
      <c r="BG27" s="75">
        <v>0</v>
      </c>
      <c r="BH27" s="75">
        <v>0</v>
      </c>
      <c r="BI27" s="75">
        <v>19844.5</v>
      </c>
      <c r="BJ27" s="75">
        <v>0</v>
      </c>
      <c r="BK27" s="75">
        <v>75</v>
      </c>
      <c r="BL27" s="75">
        <v>0</v>
      </c>
      <c r="BM27" s="75">
        <v>77.67</v>
      </c>
      <c r="BN27" s="75">
        <v>0</v>
      </c>
      <c r="BO27" s="75">
        <v>0</v>
      </c>
      <c r="BP27" s="75">
        <v>9934</v>
      </c>
      <c r="BQ27" s="75">
        <v>0</v>
      </c>
      <c r="BR27" s="75">
        <v>0</v>
      </c>
      <c r="BS27" s="75">
        <v>0</v>
      </c>
      <c r="BT27" s="75">
        <v>0</v>
      </c>
      <c r="BU27" s="75">
        <v>15022.25</v>
      </c>
      <c r="BV27" s="75">
        <v>1018</v>
      </c>
      <c r="BW27" s="75">
        <v>0</v>
      </c>
      <c r="BX27" s="75">
        <v>1064.68</v>
      </c>
      <c r="BY27" s="76">
        <v>3128974.75</v>
      </c>
    </row>
    <row r="28" spans="1:77" x14ac:dyDescent="0.2">
      <c r="A28" s="73" t="s">
        <v>205</v>
      </c>
      <c r="B28" s="74" t="s">
        <v>252</v>
      </c>
      <c r="C28" s="73" t="s">
        <v>253</v>
      </c>
      <c r="D28" s="75">
        <v>446553.56</v>
      </c>
      <c r="E28" s="75">
        <v>49168.37</v>
      </c>
      <c r="F28" s="75">
        <v>0</v>
      </c>
      <c r="G28" s="75">
        <v>0</v>
      </c>
      <c r="H28" s="75">
        <v>0</v>
      </c>
      <c r="I28" s="75">
        <v>0</v>
      </c>
      <c r="J28" s="75">
        <v>193750.25</v>
      </c>
      <c r="K28" s="75">
        <v>29679.5</v>
      </c>
      <c r="L28" s="75">
        <v>0</v>
      </c>
      <c r="M28" s="75">
        <v>108417.5</v>
      </c>
      <c r="N28" s="75">
        <v>29082</v>
      </c>
      <c r="O28" s="75">
        <v>9712</v>
      </c>
      <c r="P28" s="75">
        <v>75442</v>
      </c>
      <c r="Q28" s="75">
        <v>36796.080000000002</v>
      </c>
      <c r="R28" s="75">
        <v>0</v>
      </c>
      <c r="S28" s="75">
        <v>319</v>
      </c>
      <c r="T28" s="75">
        <v>0</v>
      </c>
      <c r="U28" s="75">
        <v>10927</v>
      </c>
      <c r="V28" s="75">
        <v>406236.75</v>
      </c>
      <c r="W28" s="75">
        <v>39860</v>
      </c>
      <c r="X28" s="75">
        <v>33020.42</v>
      </c>
      <c r="Y28" s="75">
        <v>38873.75</v>
      </c>
      <c r="Z28" s="75">
        <v>4440</v>
      </c>
      <c r="AA28" s="75">
        <v>12845.56</v>
      </c>
      <c r="AB28" s="75">
        <v>23746.75</v>
      </c>
      <c r="AC28" s="75">
        <v>0</v>
      </c>
      <c r="AD28" s="75">
        <v>25032.35</v>
      </c>
      <c r="AE28" s="75">
        <v>91404</v>
      </c>
      <c r="AF28" s="75">
        <v>18815</v>
      </c>
      <c r="AG28" s="75">
        <v>0</v>
      </c>
      <c r="AH28" s="75">
        <v>0</v>
      </c>
      <c r="AI28" s="75">
        <v>0</v>
      </c>
      <c r="AJ28" s="75">
        <v>35812</v>
      </c>
      <c r="AK28" s="75">
        <v>10366</v>
      </c>
      <c r="AL28" s="75">
        <v>16022</v>
      </c>
      <c r="AM28" s="75">
        <v>12849</v>
      </c>
      <c r="AN28" s="75">
        <v>11699</v>
      </c>
      <c r="AO28" s="75">
        <v>35766.25</v>
      </c>
      <c r="AP28" s="75">
        <v>0</v>
      </c>
      <c r="AQ28" s="75">
        <v>659416.75</v>
      </c>
      <c r="AR28" s="75">
        <v>1721147</v>
      </c>
      <c r="AS28" s="75">
        <v>29098</v>
      </c>
      <c r="AT28" s="75">
        <v>256071</v>
      </c>
      <c r="AU28" s="75">
        <v>55490</v>
      </c>
      <c r="AV28" s="75">
        <v>10089</v>
      </c>
      <c r="AW28" s="75">
        <v>36369</v>
      </c>
      <c r="AX28" s="75">
        <v>0</v>
      </c>
      <c r="AY28" s="75">
        <v>6585</v>
      </c>
      <c r="AZ28" s="75">
        <v>8204</v>
      </c>
      <c r="BA28" s="75">
        <v>0</v>
      </c>
      <c r="BB28" s="75">
        <v>71979</v>
      </c>
      <c r="BC28" s="75">
        <v>46794</v>
      </c>
      <c r="BD28" s="75">
        <v>10323</v>
      </c>
      <c r="BE28" s="75">
        <v>0</v>
      </c>
      <c r="BF28" s="75">
        <v>69626</v>
      </c>
      <c r="BG28" s="75">
        <v>0</v>
      </c>
      <c r="BH28" s="75">
        <v>0</v>
      </c>
      <c r="BI28" s="75">
        <v>41306.25</v>
      </c>
      <c r="BJ28" s="75">
        <v>16303.12</v>
      </c>
      <c r="BK28" s="75">
        <v>0</v>
      </c>
      <c r="BL28" s="75">
        <v>0</v>
      </c>
      <c r="BM28" s="75">
        <v>0</v>
      </c>
      <c r="BN28" s="75">
        <v>0</v>
      </c>
      <c r="BO28" s="75">
        <v>0</v>
      </c>
      <c r="BP28" s="75">
        <v>44530</v>
      </c>
      <c r="BQ28" s="75">
        <v>55161</v>
      </c>
      <c r="BR28" s="75">
        <v>0</v>
      </c>
      <c r="BS28" s="75">
        <v>4853.5</v>
      </c>
      <c r="BT28" s="75">
        <v>0</v>
      </c>
      <c r="BU28" s="75">
        <v>205702</v>
      </c>
      <c r="BV28" s="75">
        <v>179</v>
      </c>
      <c r="BW28" s="75">
        <v>0</v>
      </c>
      <c r="BX28" s="75">
        <v>75718.240000000005</v>
      </c>
      <c r="BY28" s="76">
        <v>189584125</v>
      </c>
    </row>
    <row r="29" spans="1:77" x14ac:dyDescent="0.2">
      <c r="A29" s="78" t="s">
        <v>254</v>
      </c>
      <c r="B29" s="79"/>
      <c r="C29" s="78"/>
      <c r="D29" s="80">
        <f>SUM(D5:D28)</f>
        <v>367221624.37</v>
      </c>
      <c r="E29" s="80">
        <f t="shared" ref="E29:BP29" si="0">SUM(E5:E28)</f>
        <v>92302563.950000003</v>
      </c>
      <c r="F29" s="80">
        <f t="shared" si="0"/>
        <v>129378471.97</v>
      </c>
      <c r="G29" s="80">
        <f t="shared" si="0"/>
        <v>39897955.810000002</v>
      </c>
      <c r="H29" s="80">
        <f t="shared" si="0"/>
        <v>38961671.039999999</v>
      </c>
      <c r="I29" s="80">
        <f t="shared" si="0"/>
        <v>11936542</v>
      </c>
      <c r="J29" s="80">
        <f t="shared" si="0"/>
        <v>616675425.18000007</v>
      </c>
      <c r="K29" s="80">
        <f t="shared" si="0"/>
        <v>89716649.549999997</v>
      </c>
      <c r="L29" s="80">
        <f t="shared" si="0"/>
        <v>21558835.439999998</v>
      </c>
      <c r="M29" s="80">
        <f t="shared" si="0"/>
        <v>164842053.75</v>
      </c>
      <c r="N29" s="80">
        <f t="shared" si="0"/>
        <v>19505353.650000002</v>
      </c>
      <c r="O29" s="80">
        <f t="shared" si="0"/>
        <v>66052698.75</v>
      </c>
      <c r="P29" s="80">
        <f t="shared" si="0"/>
        <v>124496084.92999999</v>
      </c>
      <c r="Q29" s="80">
        <f t="shared" si="0"/>
        <v>94314602.460000008</v>
      </c>
      <c r="R29" s="80">
        <f t="shared" si="0"/>
        <v>5940383.9800000004</v>
      </c>
      <c r="S29" s="80">
        <f t="shared" si="0"/>
        <v>44622279.910000004</v>
      </c>
      <c r="T29" s="80">
        <f t="shared" si="0"/>
        <v>32641346.100000001</v>
      </c>
      <c r="U29" s="80">
        <f t="shared" si="0"/>
        <v>23826237.659999996</v>
      </c>
      <c r="V29" s="80">
        <f t="shared" si="0"/>
        <v>442344611.3499999</v>
      </c>
      <c r="W29" s="80">
        <f t="shared" si="0"/>
        <v>68660566.670000002</v>
      </c>
      <c r="X29" s="80">
        <f t="shared" si="0"/>
        <v>40971007.869999997</v>
      </c>
      <c r="Y29" s="80">
        <f t="shared" si="0"/>
        <v>106548743.81000002</v>
      </c>
      <c r="Z29" s="80">
        <f t="shared" si="0"/>
        <v>36832095.5</v>
      </c>
      <c r="AA29" s="80">
        <f t="shared" si="0"/>
        <v>44353198.030000009</v>
      </c>
      <c r="AB29" s="80">
        <f t="shared" si="0"/>
        <v>54492747.170000002</v>
      </c>
      <c r="AC29" s="80">
        <f t="shared" si="0"/>
        <v>17867814.490000002</v>
      </c>
      <c r="AD29" s="80">
        <f t="shared" si="0"/>
        <v>24262622.350000001</v>
      </c>
      <c r="AE29" s="80">
        <f t="shared" si="0"/>
        <v>452841312.60999995</v>
      </c>
      <c r="AF29" s="80">
        <f t="shared" si="0"/>
        <v>33537742.289999999</v>
      </c>
      <c r="AG29" s="80">
        <f t="shared" si="0"/>
        <v>23941088</v>
      </c>
      <c r="AH29" s="80">
        <f t="shared" si="0"/>
        <v>16884170</v>
      </c>
      <c r="AI29" s="80">
        <f t="shared" si="0"/>
        <v>18649598.109999999</v>
      </c>
      <c r="AJ29" s="80">
        <f t="shared" si="0"/>
        <v>28972611.379999999</v>
      </c>
      <c r="AK29" s="80">
        <f t="shared" si="0"/>
        <v>28766928.07</v>
      </c>
      <c r="AL29" s="80">
        <f t="shared" si="0"/>
        <v>24711370.75</v>
      </c>
      <c r="AM29" s="80">
        <f t="shared" si="0"/>
        <v>32731073.59</v>
      </c>
      <c r="AN29" s="80">
        <f t="shared" si="0"/>
        <v>23283998.620000001</v>
      </c>
      <c r="AO29" s="80">
        <f t="shared" si="0"/>
        <v>28273434.279999997</v>
      </c>
      <c r="AP29" s="80">
        <f t="shared" si="0"/>
        <v>25687906.77</v>
      </c>
      <c r="AQ29" s="80">
        <f t="shared" si="0"/>
        <v>135061086.10000002</v>
      </c>
      <c r="AR29" s="80">
        <f t="shared" si="0"/>
        <v>24103038.620000001</v>
      </c>
      <c r="AS29" s="80">
        <f t="shared" si="0"/>
        <v>27002342.25</v>
      </c>
      <c r="AT29" s="80">
        <f t="shared" si="0"/>
        <v>25999902.460000001</v>
      </c>
      <c r="AU29" s="80">
        <f t="shared" si="0"/>
        <v>24659710.210000001</v>
      </c>
      <c r="AV29" s="80">
        <f t="shared" si="0"/>
        <v>3418641.71</v>
      </c>
      <c r="AW29" s="80">
        <f t="shared" si="0"/>
        <v>12141885.08</v>
      </c>
      <c r="AX29" s="80">
        <f t="shared" si="0"/>
        <v>269138179.67000002</v>
      </c>
      <c r="AY29" s="80">
        <f t="shared" si="0"/>
        <v>30628351.350000001</v>
      </c>
      <c r="AZ29" s="80">
        <f t="shared" si="0"/>
        <v>38934733.289999999</v>
      </c>
      <c r="BA29" s="80">
        <f t="shared" si="0"/>
        <v>51402868.989999995</v>
      </c>
      <c r="BB29" s="80">
        <f t="shared" si="0"/>
        <v>47133551.060000002</v>
      </c>
      <c r="BC29" s="80">
        <f t="shared" si="0"/>
        <v>45530094.960000001</v>
      </c>
      <c r="BD29" s="80">
        <f t="shared" si="0"/>
        <v>63042241.589999996</v>
      </c>
      <c r="BE29" s="80">
        <f t="shared" si="0"/>
        <v>40440699.289999992</v>
      </c>
      <c r="BF29" s="80">
        <f t="shared" si="0"/>
        <v>32486345.350000001</v>
      </c>
      <c r="BG29" s="80">
        <f t="shared" si="0"/>
        <v>10037907.470000001</v>
      </c>
      <c r="BH29" s="80">
        <f t="shared" si="0"/>
        <v>7512188.75</v>
      </c>
      <c r="BI29" s="80">
        <f t="shared" si="0"/>
        <v>268606806.92000002</v>
      </c>
      <c r="BJ29" s="80">
        <f t="shared" si="0"/>
        <v>112456882.15000001</v>
      </c>
      <c r="BK29" s="80">
        <f t="shared" si="0"/>
        <v>28059303</v>
      </c>
      <c r="BL29" s="80">
        <f t="shared" si="0"/>
        <v>20288824</v>
      </c>
      <c r="BM29" s="80">
        <f t="shared" si="0"/>
        <v>24501664.670000002</v>
      </c>
      <c r="BN29" s="80">
        <f t="shared" si="0"/>
        <v>32842121</v>
      </c>
      <c r="BO29" s="80">
        <f t="shared" si="0"/>
        <v>14128482.65</v>
      </c>
      <c r="BP29" s="80">
        <f t="shared" si="0"/>
        <v>203451839.07000002</v>
      </c>
      <c r="BQ29" s="80">
        <f t="shared" ref="BQ29:BX29" si="1">SUM(BQ5:BQ28)</f>
        <v>26987972.160000004</v>
      </c>
      <c r="BR29" s="80">
        <f t="shared" si="1"/>
        <v>26834694.699999999</v>
      </c>
      <c r="BS29" s="80">
        <f t="shared" si="1"/>
        <v>33122488.940000001</v>
      </c>
      <c r="BT29" s="80">
        <f t="shared" si="1"/>
        <v>64757296.13000001</v>
      </c>
      <c r="BU29" s="80">
        <f t="shared" si="1"/>
        <v>82553925.569999993</v>
      </c>
      <c r="BV29" s="80">
        <f t="shared" si="1"/>
        <v>26952542.659999996</v>
      </c>
      <c r="BW29" s="80">
        <f t="shared" si="1"/>
        <v>14314350.5</v>
      </c>
      <c r="BX29" s="80">
        <f t="shared" si="1"/>
        <v>17705224.52</v>
      </c>
      <c r="BY29" s="81">
        <f>SUM(BY5:BY28)</f>
        <v>2135974869.0199003</v>
      </c>
    </row>
    <row r="30" spans="1:77" x14ac:dyDescent="0.2">
      <c r="A30" s="73" t="s">
        <v>255</v>
      </c>
      <c r="B30" s="74" t="s">
        <v>256</v>
      </c>
      <c r="C30" s="73" t="s">
        <v>257</v>
      </c>
      <c r="D30" s="75">
        <v>246198822.65000001</v>
      </c>
      <c r="E30" s="75">
        <v>60877987.420000002</v>
      </c>
      <c r="F30" s="75">
        <v>89842199.209999993</v>
      </c>
      <c r="G30" s="75">
        <v>22678584</v>
      </c>
      <c r="H30" s="75">
        <v>16324283.130000001</v>
      </c>
      <c r="I30" s="75">
        <v>2359773.7000000002</v>
      </c>
      <c r="J30" s="75">
        <v>407851289.89999998</v>
      </c>
      <c r="K30" s="75">
        <v>37470174.25</v>
      </c>
      <c r="L30" s="75">
        <v>3226345.12</v>
      </c>
      <c r="M30" s="75">
        <v>106140720.48999999</v>
      </c>
      <c r="N30" s="75">
        <v>4370580.9000000004</v>
      </c>
      <c r="O30" s="75">
        <v>13021298.25</v>
      </c>
      <c r="P30" s="75">
        <v>61970228.950000003</v>
      </c>
      <c r="Q30" s="75">
        <v>65122502.520000003</v>
      </c>
      <c r="R30" s="75">
        <v>1384764</v>
      </c>
      <c r="S30" s="75">
        <v>11498883.75</v>
      </c>
      <c r="T30" s="75">
        <v>8101350.8799999999</v>
      </c>
      <c r="U30" s="75">
        <v>5952951.25</v>
      </c>
      <c r="V30" s="75">
        <v>308559775.94999999</v>
      </c>
      <c r="W30" s="75">
        <v>46959331.329999998</v>
      </c>
      <c r="X30" s="75">
        <v>13847786.33</v>
      </c>
      <c r="Y30" s="75">
        <v>71530226.5</v>
      </c>
      <c r="Z30" s="75">
        <v>4281592.5</v>
      </c>
      <c r="AA30" s="75">
        <v>9686624.5</v>
      </c>
      <c r="AB30" s="75">
        <v>15370572.199999999</v>
      </c>
      <c r="AC30" s="75">
        <v>5179336.5</v>
      </c>
      <c r="AD30" s="75">
        <v>2997198</v>
      </c>
      <c r="AE30" s="75">
        <v>445475315.32999998</v>
      </c>
      <c r="AF30" s="75">
        <v>6905153</v>
      </c>
      <c r="AG30" s="75">
        <v>3103649.5</v>
      </c>
      <c r="AH30" s="75">
        <v>5374377.5800000001</v>
      </c>
      <c r="AI30" s="75">
        <v>4498648</v>
      </c>
      <c r="AJ30" s="75">
        <v>10076343</v>
      </c>
      <c r="AK30" s="75">
        <v>5436163.9800000004</v>
      </c>
      <c r="AL30" s="75">
        <v>4747164</v>
      </c>
      <c r="AM30" s="75">
        <v>10982885.6</v>
      </c>
      <c r="AN30" s="75">
        <v>5887103.7300000004</v>
      </c>
      <c r="AO30" s="75">
        <v>6717904.9500000002</v>
      </c>
      <c r="AP30" s="75">
        <v>5087840.21</v>
      </c>
      <c r="AQ30" s="75">
        <v>97914578.980000004</v>
      </c>
      <c r="AR30" s="75">
        <v>3317859.06</v>
      </c>
      <c r="AS30" s="75">
        <v>3407087.7</v>
      </c>
      <c r="AT30" s="75">
        <v>5722644.5199999996</v>
      </c>
      <c r="AU30" s="75">
        <v>2823880.25</v>
      </c>
      <c r="AV30" s="75">
        <v>279094.5</v>
      </c>
      <c r="AW30" s="75">
        <v>2294219.29</v>
      </c>
      <c r="AX30" s="75">
        <v>262287752.75</v>
      </c>
      <c r="AY30" s="75">
        <v>7050243.75</v>
      </c>
      <c r="AZ30" s="75">
        <v>7296275</v>
      </c>
      <c r="BA30" s="75">
        <v>14909290</v>
      </c>
      <c r="BB30" s="75">
        <v>20915727.82</v>
      </c>
      <c r="BC30" s="75">
        <v>8442191</v>
      </c>
      <c r="BD30" s="75">
        <v>32129126.68</v>
      </c>
      <c r="BE30" s="75">
        <v>40729510.240000002</v>
      </c>
      <c r="BF30" s="75">
        <v>8433196</v>
      </c>
      <c r="BG30" s="75">
        <v>2771589.25</v>
      </c>
      <c r="BH30" s="75">
        <v>1323199</v>
      </c>
      <c r="BI30" s="75">
        <v>217434670.33000001</v>
      </c>
      <c r="BJ30" s="75">
        <v>64791171.909999996</v>
      </c>
      <c r="BK30" s="75">
        <v>6674980.7699999996</v>
      </c>
      <c r="BL30" s="75">
        <v>4338992</v>
      </c>
      <c r="BM30" s="75">
        <v>2455489.77</v>
      </c>
      <c r="BN30" s="75">
        <v>6421713</v>
      </c>
      <c r="BO30" s="75">
        <v>2767169.26</v>
      </c>
      <c r="BP30" s="75">
        <v>275298336.29000002</v>
      </c>
      <c r="BQ30" s="75">
        <v>9305289.3200000003</v>
      </c>
      <c r="BR30" s="75">
        <v>10087001</v>
      </c>
      <c r="BS30" s="75">
        <v>10644948.51</v>
      </c>
      <c r="BT30" s="75">
        <v>17292663.059999999</v>
      </c>
      <c r="BU30" s="75">
        <v>42527029</v>
      </c>
      <c r="BV30" s="75">
        <v>9271302</v>
      </c>
      <c r="BW30" s="75">
        <v>5540968</v>
      </c>
      <c r="BX30" s="75">
        <v>5354391.25</v>
      </c>
      <c r="BY30" s="76">
        <v>61913874.669999987</v>
      </c>
    </row>
    <row r="31" spans="1:77" x14ac:dyDescent="0.2">
      <c r="A31" s="73" t="s">
        <v>255</v>
      </c>
      <c r="B31" s="74" t="s">
        <v>258</v>
      </c>
      <c r="C31" s="73" t="s">
        <v>259</v>
      </c>
      <c r="D31" s="75">
        <v>30297297.670000002</v>
      </c>
      <c r="E31" s="75">
        <v>0</v>
      </c>
      <c r="F31" s="75">
        <v>10089254.4</v>
      </c>
      <c r="G31" s="75">
        <v>199916.68</v>
      </c>
      <c r="H31" s="75">
        <v>783549</v>
      </c>
      <c r="I31" s="75">
        <v>30406.6</v>
      </c>
      <c r="J31" s="75">
        <v>41826575.840000004</v>
      </c>
      <c r="K31" s="75">
        <v>0</v>
      </c>
      <c r="L31" s="75">
        <v>163699.04999999999</v>
      </c>
      <c r="M31" s="75">
        <v>14036911.65</v>
      </c>
      <c r="N31" s="75">
        <v>48250.6</v>
      </c>
      <c r="O31" s="75">
        <v>0</v>
      </c>
      <c r="P31" s="75">
        <v>9234781.0999999996</v>
      </c>
      <c r="Q31" s="75">
        <v>5882811.2800000003</v>
      </c>
      <c r="R31" s="75">
        <v>63163.79</v>
      </c>
      <c r="S31" s="75">
        <v>923949.34</v>
      </c>
      <c r="T31" s="75">
        <v>366010.5</v>
      </c>
      <c r="U31" s="75">
        <v>33956.699999999997</v>
      </c>
      <c r="V31" s="75">
        <v>18893159.949999999</v>
      </c>
      <c r="W31" s="75">
        <v>3173278.87</v>
      </c>
      <c r="X31" s="75">
        <v>1401073.5</v>
      </c>
      <c r="Y31" s="75">
        <v>496861</v>
      </c>
      <c r="Z31" s="75">
        <v>161646.54999999999</v>
      </c>
      <c r="AA31" s="75">
        <v>44581.5</v>
      </c>
      <c r="AB31" s="75">
        <v>5329175.2</v>
      </c>
      <c r="AC31" s="75">
        <v>21587.5</v>
      </c>
      <c r="AD31" s="75">
        <v>316807</v>
      </c>
      <c r="AE31" s="75">
        <v>56693960.700000003</v>
      </c>
      <c r="AF31" s="75">
        <v>71259.78</v>
      </c>
      <c r="AG31" s="75">
        <v>18621.5</v>
      </c>
      <c r="AH31" s="75">
        <v>74461</v>
      </c>
      <c r="AI31" s="75">
        <v>28938</v>
      </c>
      <c r="AJ31" s="75">
        <v>0</v>
      </c>
      <c r="AK31" s="75">
        <v>267429</v>
      </c>
      <c r="AL31" s="75">
        <v>23764</v>
      </c>
      <c r="AM31" s="75">
        <v>277666.40000000002</v>
      </c>
      <c r="AN31" s="75">
        <v>116175.55</v>
      </c>
      <c r="AO31" s="75">
        <v>110007.8</v>
      </c>
      <c r="AP31" s="75">
        <v>18569.7</v>
      </c>
      <c r="AQ31" s="75">
        <v>3764823.01</v>
      </c>
      <c r="AR31" s="75">
        <v>132440.62</v>
      </c>
      <c r="AS31" s="75">
        <v>49475.65</v>
      </c>
      <c r="AT31" s="75">
        <v>126708.3</v>
      </c>
      <c r="AU31" s="75">
        <v>24237.25</v>
      </c>
      <c r="AV31" s="75">
        <v>53773</v>
      </c>
      <c r="AW31" s="75">
        <v>136956.79999999999</v>
      </c>
      <c r="AX31" s="75">
        <v>18865699</v>
      </c>
      <c r="AY31" s="75">
        <v>307826</v>
      </c>
      <c r="AZ31" s="75">
        <v>270353</v>
      </c>
      <c r="BA31" s="75">
        <v>339627.35</v>
      </c>
      <c r="BB31" s="75">
        <v>3736985.5</v>
      </c>
      <c r="BC31" s="75">
        <v>841770</v>
      </c>
      <c r="BD31" s="75">
        <v>3672013.5</v>
      </c>
      <c r="BE31" s="75">
        <v>2573976.04</v>
      </c>
      <c r="BF31" s="75">
        <v>944410.55</v>
      </c>
      <c r="BG31" s="75">
        <v>82064</v>
      </c>
      <c r="BH31" s="75">
        <v>33110</v>
      </c>
      <c r="BI31" s="75">
        <v>17130629.98</v>
      </c>
      <c r="BJ31" s="75">
        <v>5746067.4400000004</v>
      </c>
      <c r="BK31" s="75">
        <v>607923</v>
      </c>
      <c r="BL31" s="75">
        <v>0</v>
      </c>
      <c r="BM31" s="75">
        <v>116666</v>
      </c>
      <c r="BN31" s="75">
        <v>0</v>
      </c>
      <c r="BO31" s="75">
        <v>0</v>
      </c>
      <c r="BP31" s="75">
        <v>11005417.710000001</v>
      </c>
      <c r="BQ31" s="75">
        <v>525831.31999999995</v>
      </c>
      <c r="BR31" s="75">
        <v>672982</v>
      </c>
      <c r="BS31" s="75">
        <v>381828.9</v>
      </c>
      <c r="BT31" s="75">
        <v>1120308.8</v>
      </c>
      <c r="BU31" s="75">
        <v>4013327</v>
      </c>
      <c r="BV31" s="75">
        <v>355736.65</v>
      </c>
      <c r="BW31" s="75">
        <v>249446</v>
      </c>
      <c r="BX31" s="75">
        <v>114577.25</v>
      </c>
      <c r="BY31" s="76">
        <v>488773606.23000008</v>
      </c>
    </row>
    <row r="32" spans="1:77" x14ac:dyDescent="0.2">
      <c r="A32" s="73" t="s">
        <v>255</v>
      </c>
      <c r="B32" s="74" t="s">
        <v>260</v>
      </c>
      <c r="C32" s="73" t="s">
        <v>261</v>
      </c>
      <c r="D32" s="75">
        <v>5751343.0499999998</v>
      </c>
      <c r="E32" s="75">
        <v>880735.76</v>
      </c>
      <c r="F32" s="75">
        <v>4120735.3</v>
      </c>
      <c r="G32" s="75">
        <v>179169</v>
      </c>
      <c r="H32" s="75">
        <v>209693</v>
      </c>
      <c r="I32" s="75">
        <v>0</v>
      </c>
      <c r="J32" s="75">
        <v>16858101.359999999</v>
      </c>
      <c r="K32" s="75">
        <v>371905</v>
      </c>
      <c r="L32" s="75">
        <v>24533</v>
      </c>
      <c r="M32" s="75">
        <v>537219</v>
      </c>
      <c r="N32" s="75">
        <v>0</v>
      </c>
      <c r="O32" s="75">
        <v>147376</v>
      </c>
      <c r="P32" s="75">
        <v>1101386.9099999999</v>
      </c>
      <c r="Q32" s="75">
        <v>181330.62</v>
      </c>
      <c r="R32" s="75">
        <v>0</v>
      </c>
      <c r="S32" s="75">
        <v>0</v>
      </c>
      <c r="T32" s="75">
        <v>3257</v>
      </c>
      <c r="U32" s="75">
        <v>9083</v>
      </c>
      <c r="V32" s="75">
        <v>4008468.12</v>
      </c>
      <c r="W32" s="75">
        <v>1472536</v>
      </c>
      <c r="X32" s="75">
        <v>49238.5</v>
      </c>
      <c r="Y32" s="75">
        <v>1107627</v>
      </c>
      <c r="Z32" s="75">
        <v>10628</v>
      </c>
      <c r="AA32" s="75">
        <v>0</v>
      </c>
      <c r="AB32" s="75">
        <v>16248.5</v>
      </c>
      <c r="AC32" s="75">
        <v>14836</v>
      </c>
      <c r="AD32" s="75">
        <v>0</v>
      </c>
      <c r="AE32" s="75">
        <v>18492567.300000001</v>
      </c>
      <c r="AF32" s="75">
        <v>26249</v>
      </c>
      <c r="AG32" s="75">
        <v>8831</v>
      </c>
      <c r="AH32" s="75">
        <v>48191</v>
      </c>
      <c r="AI32" s="75">
        <v>0</v>
      </c>
      <c r="AJ32" s="75">
        <v>7271</v>
      </c>
      <c r="AK32" s="75">
        <v>0</v>
      </c>
      <c r="AL32" s="75">
        <v>2228</v>
      </c>
      <c r="AM32" s="75">
        <v>33040</v>
      </c>
      <c r="AN32" s="75">
        <v>0</v>
      </c>
      <c r="AO32" s="75">
        <v>13776</v>
      </c>
      <c r="AP32" s="75">
        <v>0</v>
      </c>
      <c r="AQ32" s="75">
        <v>2663911.1</v>
      </c>
      <c r="AR32" s="75">
        <v>15109</v>
      </c>
      <c r="AS32" s="75">
        <v>0</v>
      </c>
      <c r="AT32" s="75">
        <v>0</v>
      </c>
      <c r="AU32" s="75">
        <v>7647</v>
      </c>
      <c r="AV32" s="75">
        <v>0</v>
      </c>
      <c r="AW32" s="75">
        <v>43685</v>
      </c>
      <c r="AX32" s="75">
        <v>3733354</v>
      </c>
      <c r="AY32" s="75">
        <v>0</v>
      </c>
      <c r="AZ32" s="75">
        <v>118348</v>
      </c>
      <c r="BA32" s="75">
        <v>138621</v>
      </c>
      <c r="BB32" s="75">
        <v>175094</v>
      </c>
      <c r="BC32" s="75">
        <v>62097</v>
      </c>
      <c r="BD32" s="75">
        <v>637781.53</v>
      </c>
      <c r="BE32" s="75">
        <v>75529.25</v>
      </c>
      <c r="BF32" s="75">
        <v>325516</v>
      </c>
      <c r="BG32" s="75">
        <v>2323.5</v>
      </c>
      <c r="BH32" s="75">
        <v>5378</v>
      </c>
      <c r="BI32" s="75">
        <v>4627050.54</v>
      </c>
      <c r="BJ32" s="75">
        <v>926334</v>
      </c>
      <c r="BK32" s="75">
        <v>35094</v>
      </c>
      <c r="BL32" s="75">
        <v>60906</v>
      </c>
      <c r="BM32" s="75">
        <v>3592</v>
      </c>
      <c r="BN32" s="75">
        <v>21808</v>
      </c>
      <c r="BO32" s="75">
        <v>7901.5</v>
      </c>
      <c r="BP32" s="75">
        <v>1434629</v>
      </c>
      <c r="BQ32" s="75">
        <v>32721.5</v>
      </c>
      <c r="BR32" s="75">
        <v>6446</v>
      </c>
      <c r="BS32" s="75">
        <v>4561.7</v>
      </c>
      <c r="BT32" s="75">
        <v>89682.82</v>
      </c>
      <c r="BU32" s="75">
        <v>593182.55000000005</v>
      </c>
      <c r="BV32" s="75">
        <v>12433</v>
      </c>
      <c r="BW32" s="75">
        <v>0</v>
      </c>
      <c r="BX32" s="75">
        <v>0</v>
      </c>
      <c r="BY32" s="76">
        <v>376807919.70999992</v>
      </c>
    </row>
    <row r="33" spans="1:77" x14ac:dyDescent="0.2">
      <c r="A33" s="73" t="s">
        <v>255</v>
      </c>
      <c r="B33" s="74" t="s">
        <v>262</v>
      </c>
      <c r="C33" s="73" t="s">
        <v>263</v>
      </c>
      <c r="D33" s="75">
        <v>0</v>
      </c>
      <c r="E33" s="75">
        <v>0</v>
      </c>
      <c r="F33" s="75">
        <v>0</v>
      </c>
      <c r="G33" s="75">
        <v>3002</v>
      </c>
      <c r="H33" s="75">
        <v>0</v>
      </c>
      <c r="I33" s="75">
        <v>0</v>
      </c>
      <c r="J33" s="75">
        <v>5202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75">
        <v>0</v>
      </c>
      <c r="AB33" s="75">
        <v>795</v>
      </c>
      <c r="AC33" s="75">
        <v>0</v>
      </c>
      <c r="AD33" s="75">
        <v>129</v>
      </c>
      <c r="AE33" s="75">
        <v>0</v>
      </c>
      <c r="AF33" s="75">
        <v>0</v>
      </c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AL33" s="75">
        <v>0</v>
      </c>
      <c r="AM33" s="75">
        <v>0</v>
      </c>
      <c r="AN33" s="75">
        <v>0</v>
      </c>
      <c r="AO33" s="75">
        <v>0</v>
      </c>
      <c r="AP33" s="75">
        <v>0</v>
      </c>
      <c r="AQ33" s="75">
        <v>0</v>
      </c>
      <c r="AR33" s="75">
        <v>0</v>
      </c>
      <c r="AS33" s="75">
        <v>0</v>
      </c>
      <c r="AT33" s="75">
        <v>0</v>
      </c>
      <c r="AU33" s="75">
        <v>0</v>
      </c>
      <c r="AV33" s="75">
        <v>0</v>
      </c>
      <c r="AW33" s="75">
        <v>0</v>
      </c>
      <c r="AX33" s="75">
        <v>11559.25</v>
      </c>
      <c r="AY33" s="75">
        <v>0</v>
      </c>
      <c r="AZ33" s="75">
        <v>0</v>
      </c>
      <c r="BA33" s="75">
        <v>0</v>
      </c>
      <c r="BB33" s="75">
        <v>0</v>
      </c>
      <c r="BC33" s="75">
        <v>0</v>
      </c>
      <c r="BD33" s="75">
        <v>0</v>
      </c>
      <c r="BE33" s="75">
        <v>0</v>
      </c>
      <c r="BF33" s="75">
        <v>0</v>
      </c>
      <c r="BG33" s="75">
        <v>0</v>
      </c>
      <c r="BH33" s="75">
        <v>0</v>
      </c>
      <c r="BI33" s="75">
        <v>1003573.15</v>
      </c>
      <c r="BJ33" s="75">
        <v>0</v>
      </c>
      <c r="BK33" s="75">
        <v>0</v>
      </c>
      <c r="BL33" s="75">
        <v>0</v>
      </c>
      <c r="BM33" s="75">
        <v>0</v>
      </c>
      <c r="BN33" s="75">
        <v>0</v>
      </c>
      <c r="BO33" s="75">
        <v>0</v>
      </c>
      <c r="BP33" s="75">
        <v>0</v>
      </c>
      <c r="BQ33" s="75">
        <v>0</v>
      </c>
      <c r="BR33" s="75">
        <v>0</v>
      </c>
      <c r="BS33" s="75">
        <v>0</v>
      </c>
      <c r="BT33" s="75">
        <v>0</v>
      </c>
      <c r="BU33" s="75">
        <v>0</v>
      </c>
      <c r="BV33" s="75">
        <v>0</v>
      </c>
      <c r="BW33" s="75">
        <v>0</v>
      </c>
      <c r="BX33" s="75">
        <v>0</v>
      </c>
      <c r="BY33" s="76">
        <v>145119910.08999997</v>
      </c>
    </row>
    <row r="34" spans="1:77" x14ac:dyDescent="0.2">
      <c r="A34" s="73" t="s">
        <v>255</v>
      </c>
      <c r="B34" s="74" t="s">
        <v>264</v>
      </c>
      <c r="C34" s="73" t="s">
        <v>265</v>
      </c>
      <c r="D34" s="75">
        <v>1773269.49</v>
      </c>
      <c r="E34" s="75">
        <v>212341.75</v>
      </c>
      <c r="F34" s="75">
        <v>2532383</v>
      </c>
      <c r="G34" s="75">
        <v>200913</v>
      </c>
      <c r="H34" s="75">
        <v>15630.75</v>
      </c>
      <c r="I34" s="75">
        <v>0</v>
      </c>
      <c r="J34" s="75">
        <v>6091553.46</v>
      </c>
      <c r="K34" s="75">
        <v>235711.5</v>
      </c>
      <c r="L34" s="75">
        <v>9271</v>
      </c>
      <c r="M34" s="75">
        <v>327977.07</v>
      </c>
      <c r="N34" s="75">
        <v>68174</v>
      </c>
      <c r="O34" s="75">
        <v>105717.25</v>
      </c>
      <c r="P34" s="75">
        <v>1583842.13</v>
      </c>
      <c r="Q34" s="75">
        <v>604214.75</v>
      </c>
      <c r="R34" s="75">
        <v>10246.459999999999</v>
      </c>
      <c r="S34" s="75">
        <v>10154.9</v>
      </c>
      <c r="T34" s="75">
        <v>36584.5</v>
      </c>
      <c r="U34" s="75">
        <v>38106.25</v>
      </c>
      <c r="V34" s="75">
        <v>4214559.75</v>
      </c>
      <c r="W34" s="75">
        <v>245341.48</v>
      </c>
      <c r="X34" s="75">
        <v>15633</v>
      </c>
      <c r="Y34" s="75">
        <v>686408</v>
      </c>
      <c r="Z34" s="75">
        <v>51366.5</v>
      </c>
      <c r="AA34" s="75">
        <v>80193.5</v>
      </c>
      <c r="AB34" s="75">
        <v>38237</v>
      </c>
      <c r="AC34" s="75">
        <v>21844</v>
      </c>
      <c r="AD34" s="75">
        <v>5675</v>
      </c>
      <c r="AE34" s="75">
        <v>11030486.119999999</v>
      </c>
      <c r="AF34" s="75">
        <v>86658.11</v>
      </c>
      <c r="AG34" s="75">
        <v>183575</v>
      </c>
      <c r="AH34" s="75">
        <v>73941.100000000006</v>
      </c>
      <c r="AI34" s="75">
        <v>60919</v>
      </c>
      <c r="AJ34" s="75">
        <v>99066</v>
      </c>
      <c r="AK34" s="75">
        <v>83468.66</v>
      </c>
      <c r="AL34" s="75">
        <v>71121</v>
      </c>
      <c r="AM34" s="75">
        <v>142280</v>
      </c>
      <c r="AN34" s="75">
        <v>21864</v>
      </c>
      <c r="AO34" s="75">
        <v>134884</v>
      </c>
      <c r="AP34" s="75">
        <v>49156.5</v>
      </c>
      <c r="AQ34" s="75">
        <v>1594697.46</v>
      </c>
      <c r="AR34" s="75">
        <v>0</v>
      </c>
      <c r="AS34" s="75">
        <v>35562</v>
      </c>
      <c r="AT34" s="75">
        <v>29823.81</v>
      </c>
      <c r="AU34" s="75">
        <v>151921.63</v>
      </c>
      <c r="AV34" s="75">
        <v>0</v>
      </c>
      <c r="AW34" s="75">
        <v>5957.18</v>
      </c>
      <c r="AX34" s="75">
        <v>4525191.18</v>
      </c>
      <c r="AY34" s="75">
        <v>11378</v>
      </c>
      <c r="AZ34" s="75">
        <v>163343</v>
      </c>
      <c r="BA34" s="75">
        <v>147484.5</v>
      </c>
      <c r="BB34" s="75">
        <v>235092.76</v>
      </c>
      <c r="BC34" s="75">
        <v>63599.5</v>
      </c>
      <c r="BD34" s="75">
        <v>529067.44999999995</v>
      </c>
      <c r="BE34" s="75">
        <v>715911</v>
      </c>
      <c r="BF34" s="75">
        <v>86031.75</v>
      </c>
      <c r="BG34" s="75">
        <v>12212.5</v>
      </c>
      <c r="BH34" s="75">
        <v>4144</v>
      </c>
      <c r="BI34" s="75">
        <v>4037907.92</v>
      </c>
      <c r="BJ34" s="75">
        <v>561085.03</v>
      </c>
      <c r="BK34" s="75">
        <v>38393</v>
      </c>
      <c r="BL34" s="75">
        <v>12109.65</v>
      </c>
      <c r="BM34" s="75">
        <v>14501</v>
      </c>
      <c r="BN34" s="75">
        <v>18237</v>
      </c>
      <c r="BO34" s="75">
        <v>26500.25</v>
      </c>
      <c r="BP34" s="75">
        <v>2452551.2799999998</v>
      </c>
      <c r="BQ34" s="75">
        <v>82121.75</v>
      </c>
      <c r="BR34" s="75">
        <v>34742</v>
      </c>
      <c r="BS34" s="75">
        <v>99309.440000000002</v>
      </c>
      <c r="BT34" s="75">
        <v>206647.2</v>
      </c>
      <c r="BU34" s="75">
        <v>498981.38</v>
      </c>
      <c r="BV34" s="75">
        <v>67065</v>
      </c>
      <c r="BW34" s="75">
        <v>47308</v>
      </c>
      <c r="BX34" s="75">
        <v>3255</v>
      </c>
      <c r="BY34" s="76">
        <v>42952407.4199</v>
      </c>
    </row>
    <row r="35" spans="1:77" x14ac:dyDescent="0.2">
      <c r="A35" s="73" t="s">
        <v>255</v>
      </c>
      <c r="B35" s="74" t="s">
        <v>266</v>
      </c>
      <c r="C35" s="73" t="s">
        <v>267</v>
      </c>
      <c r="D35" s="75">
        <v>961744.79</v>
      </c>
      <c r="E35" s="75">
        <v>0</v>
      </c>
      <c r="F35" s="75">
        <v>5033198.26</v>
      </c>
      <c r="G35" s="75">
        <v>99324</v>
      </c>
      <c r="H35" s="75">
        <v>15601</v>
      </c>
      <c r="I35" s="75">
        <v>0</v>
      </c>
      <c r="J35" s="75">
        <v>405361.55</v>
      </c>
      <c r="K35" s="75">
        <v>0</v>
      </c>
      <c r="L35" s="75">
        <v>0</v>
      </c>
      <c r="M35" s="75">
        <v>690638.1</v>
      </c>
      <c r="N35" s="75">
        <v>0</v>
      </c>
      <c r="O35" s="75">
        <v>0</v>
      </c>
      <c r="P35" s="75">
        <v>95614.83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1833.5</v>
      </c>
      <c r="Y35" s="75">
        <v>35792</v>
      </c>
      <c r="Z35" s="75">
        <v>38596.5</v>
      </c>
      <c r="AA35" s="75">
        <v>0</v>
      </c>
      <c r="AB35" s="75">
        <v>0</v>
      </c>
      <c r="AC35" s="75">
        <v>0</v>
      </c>
      <c r="AD35" s="75">
        <v>0</v>
      </c>
      <c r="AE35" s="75">
        <v>0</v>
      </c>
      <c r="AF35" s="75">
        <v>0</v>
      </c>
      <c r="AG35" s="75">
        <v>0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0</v>
      </c>
      <c r="AN35" s="75">
        <v>0</v>
      </c>
      <c r="AO35" s="75">
        <v>0</v>
      </c>
      <c r="AP35" s="75">
        <v>0</v>
      </c>
      <c r="AQ35" s="75">
        <v>472198</v>
      </c>
      <c r="AR35" s="75">
        <v>0</v>
      </c>
      <c r="AS35" s="75">
        <v>0</v>
      </c>
      <c r="AT35" s="75">
        <v>0</v>
      </c>
      <c r="AU35" s="75">
        <v>0</v>
      </c>
      <c r="AV35" s="75">
        <v>0</v>
      </c>
      <c r="AW35" s="75">
        <v>0</v>
      </c>
      <c r="AX35" s="75">
        <v>849777.75</v>
      </c>
      <c r="AY35" s="75">
        <v>0</v>
      </c>
      <c r="AZ35" s="75">
        <v>9688</v>
      </c>
      <c r="BA35" s="75">
        <v>122408</v>
      </c>
      <c r="BB35" s="75">
        <v>0</v>
      </c>
      <c r="BC35" s="75">
        <v>5991</v>
      </c>
      <c r="BD35" s="75">
        <v>12277</v>
      </c>
      <c r="BE35" s="75">
        <v>0</v>
      </c>
      <c r="BF35" s="75">
        <v>0</v>
      </c>
      <c r="BG35" s="75">
        <v>0</v>
      </c>
      <c r="BH35" s="75">
        <v>4580.5</v>
      </c>
      <c r="BI35" s="75">
        <v>716775.33</v>
      </c>
      <c r="BJ35" s="75">
        <v>0</v>
      </c>
      <c r="BK35" s="75">
        <v>0</v>
      </c>
      <c r="BL35" s="75">
        <v>0</v>
      </c>
      <c r="BM35" s="75">
        <v>0</v>
      </c>
      <c r="BN35" s="75">
        <v>0</v>
      </c>
      <c r="BO35" s="75">
        <v>0</v>
      </c>
      <c r="BP35" s="75">
        <v>320264</v>
      </c>
      <c r="BQ35" s="75">
        <v>15603.25</v>
      </c>
      <c r="BR35" s="75">
        <v>18881</v>
      </c>
      <c r="BS35" s="75">
        <v>10099.01</v>
      </c>
      <c r="BT35" s="75">
        <v>0</v>
      </c>
      <c r="BU35" s="75">
        <v>104153.35</v>
      </c>
      <c r="BV35" s="75">
        <v>23436</v>
      </c>
      <c r="BW35" s="75">
        <v>0</v>
      </c>
      <c r="BX35" s="75">
        <v>0</v>
      </c>
      <c r="BY35" s="76">
        <v>4171212.8899999997</v>
      </c>
    </row>
    <row r="36" spans="1:77" x14ac:dyDescent="0.2">
      <c r="A36" s="73" t="s">
        <v>255</v>
      </c>
      <c r="B36" s="74" t="s">
        <v>268</v>
      </c>
      <c r="C36" s="73" t="s">
        <v>269</v>
      </c>
      <c r="D36" s="75">
        <v>24753670.100000001</v>
      </c>
      <c r="E36" s="75">
        <v>5273683.7699999996</v>
      </c>
      <c r="F36" s="75">
        <v>22533121.579999998</v>
      </c>
      <c r="G36" s="75">
        <v>1332354</v>
      </c>
      <c r="H36" s="75">
        <v>338515.66</v>
      </c>
      <c r="I36" s="75">
        <v>39674.75</v>
      </c>
      <c r="J36" s="75">
        <v>51762998.109999999</v>
      </c>
      <c r="K36" s="75">
        <v>3308893.5</v>
      </c>
      <c r="L36" s="75">
        <v>131005</v>
      </c>
      <c r="M36" s="75">
        <v>4377466.47</v>
      </c>
      <c r="N36" s="75">
        <v>188483</v>
      </c>
      <c r="O36" s="75">
        <v>1688600.25</v>
      </c>
      <c r="P36" s="75">
        <v>11641330.310000001</v>
      </c>
      <c r="Q36" s="75">
        <v>1388629.75</v>
      </c>
      <c r="R36" s="75">
        <v>45150</v>
      </c>
      <c r="S36" s="75">
        <v>189006.21</v>
      </c>
      <c r="T36" s="75">
        <v>412699</v>
      </c>
      <c r="U36" s="75">
        <v>468482.25</v>
      </c>
      <c r="V36" s="75">
        <v>31759092.239999998</v>
      </c>
      <c r="W36" s="75">
        <v>1890037.18</v>
      </c>
      <c r="X36" s="75">
        <v>652021.82999999996</v>
      </c>
      <c r="Y36" s="75">
        <v>6389554</v>
      </c>
      <c r="Z36" s="75">
        <v>286793.5</v>
      </c>
      <c r="AA36" s="75">
        <v>780325.97</v>
      </c>
      <c r="AB36" s="75">
        <v>263109.5</v>
      </c>
      <c r="AC36" s="75">
        <v>234086.42</v>
      </c>
      <c r="AD36" s="75">
        <v>55402</v>
      </c>
      <c r="AE36" s="75">
        <v>83746616.140000001</v>
      </c>
      <c r="AF36" s="75">
        <v>599427</v>
      </c>
      <c r="AG36" s="75">
        <v>529984</v>
      </c>
      <c r="AH36" s="75">
        <v>457824</v>
      </c>
      <c r="AI36" s="75">
        <v>467771</v>
      </c>
      <c r="AJ36" s="75">
        <v>725931</v>
      </c>
      <c r="AK36" s="75">
        <v>727382.76</v>
      </c>
      <c r="AL36" s="75">
        <v>737333</v>
      </c>
      <c r="AM36" s="75">
        <v>928872</v>
      </c>
      <c r="AN36" s="75">
        <v>179092</v>
      </c>
      <c r="AO36" s="75">
        <v>551711.9</v>
      </c>
      <c r="AP36" s="75">
        <v>446581.64</v>
      </c>
      <c r="AQ36" s="75">
        <v>21400484.59</v>
      </c>
      <c r="AR36" s="75">
        <v>165246.51</v>
      </c>
      <c r="AS36" s="75">
        <v>333459.25</v>
      </c>
      <c r="AT36" s="75">
        <v>476908.35</v>
      </c>
      <c r="AU36" s="75">
        <v>411567</v>
      </c>
      <c r="AV36" s="75">
        <v>0</v>
      </c>
      <c r="AW36" s="75">
        <v>67148.45</v>
      </c>
      <c r="AX36" s="75">
        <v>37660655.079999998</v>
      </c>
      <c r="AY36" s="75">
        <v>591354</v>
      </c>
      <c r="AZ36" s="75">
        <v>1456156</v>
      </c>
      <c r="BA36" s="75">
        <v>846368.27</v>
      </c>
      <c r="BB36" s="75">
        <v>1711347.85</v>
      </c>
      <c r="BC36" s="75">
        <v>1502661.5</v>
      </c>
      <c r="BD36" s="75">
        <v>4516205.1100000003</v>
      </c>
      <c r="BE36" s="75">
        <v>2786050.5</v>
      </c>
      <c r="BF36" s="75">
        <v>778975.8</v>
      </c>
      <c r="BG36" s="75">
        <v>107733.8</v>
      </c>
      <c r="BH36" s="75">
        <v>143794.25</v>
      </c>
      <c r="BI36" s="75">
        <v>48426904.270000003</v>
      </c>
      <c r="BJ36" s="75">
        <v>4863536.3</v>
      </c>
      <c r="BK36" s="75">
        <v>548619</v>
      </c>
      <c r="BL36" s="75">
        <v>208668.42</v>
      </c>
      <c r="BM36" s="75">
        <v>316530</v>
      </c>
      <c r="BN36" s="75">
        <v>474475.2</v>
      </c>
      <c r="BO36" s="75">
        <v>383623.05</v>
      </c>
      <c r="BP36" s="75">
        <v>27869497.059999999</v>
      </c>
      <c r="BQ36" s="75">
        <v>749103.95</v>
      </c>
      <c r="BR36" s="75">
        <v>861795.99</v>
      </c>
      <c r="BS36" s="75">
        <v>543800.74</v>
      </c>
      <c r="BT36" s="75">
        <v>1517359.06</v>
      </c>
      <c r="BU36" s="75">
        <v>7756417.6299999999</v>
      </c>
      <c r="BV36" s="75">
        <v>353502</v>
      </c>
      <c r="BW36" s="75">
        <v>125251.55</v>
      </c>
      <c r="BX36" s="75">
        <v>425715.25</v>
      </c>
      <c r="BY36" s="76">
        <v>1043370</v>
      </c>
    </row>
    <row r="37" spans="1:77" x14ac:dyDescent="0.2">
      <c r="A37" s="73" t="s">
        <v>255</v>
      </c>
      <c r="B37" s="74" t="s">
        <v>270</v>
      </c>
      <c r="C37" s="73" t="s">
        <v>271</v>
      </c>
      <c r="D37" s="75">
        <v>6773243</v>
      </c>
      <c r="E37" s="75">
        <v>3485920.25</v>
      </c>
      <c r="F37" s="75">
        <v>4847091.3899999997</v>
      </c>
      <c r="G37" s="75">
        <v>57297</v>
      </c>
      <c r="H37" s="75">
        <v>11494</v>
      </c>
      <c r="I37" s="75">
        <v>0</v>
      </c>
      <c r="J37" s="75">
        <v>48029739.200000003</v>
      </c>
      <c r="K37" s="75">
        <v>6127753</v>
      </c>
      <c r="L37" s="75">
        <v>568962.72</v>
      </c>
      <c r="M37" s="75">
        <v>1570892.03</v>
      </c>
      <c r="N37" s="75">
        <v>28964.3</v>
      </c>
      <c r="O37" s="75">
        <v>2364550.25</v>
      </c>
      <c r="P37" s="75">
        <v>6965980.5</v>
      </c>
      <c r="Q37" s="75">
        <v>1890106.5</v>
      </c>
      <c r="R37" s="75">
        <v>0</v>
      </c>
      <c r="S37" s="75">
        <v>101329</v>
      </c>
      <c r="T37" s="75">
        <v>900466.42</v>
      </c>
      <c r="U37" s="75">
        <v>212357.6</v>
      </c>
      <c r="V37" s="75">
        <v>68784659.640000001</v>
      </c>
      <c r="W37" s="75">
        <v>9542056.3499999996</v>
      </c>
      <c r="X37" s="75">
        <v>496042.5</v>
      </c>
      <c r="Y37" s="75">
        <v>5004837</v>
      </c>
      <c r="Z37" s="75">
        <v>392348.5</v>
      </c>
      <c r="AA37" s="75">
        <v>696560</v>
      </c>
      <c r="AB37" s="75">
        <v>2205353.75</v>
      </c>
      <c r="AC37" s="75">
        <v>21587</v>
      </c>
      <c r="AD37" s="75">
        <v>445251</v>
      </c>
      <c r="AE37" s="75">
        <v>34815372.380000003</v>
      </c>
      <c r="AF37" s="75">
        <v>168765.48</v>
      </c>
      <c r="AG37" s="75">
        <v>174877.06</v>
      </c>
      <c r="AH37" s="75">
        <v>103727</v>
      </c>
      <c r="AI37" s="75">
        <v>162579.26</v>
      </c>
      <c r="AJ37" s="75">
        <v>319454.5</v>
      </c>
      <c r="AK37" s="75">
        <v>130356.23</v>
      </c>
      <c r="AL37" s="75">
        <v>516787.5</v>
      </c>
      <c r="AM37" s="75">
        <v>346882.5</v>
      </c>
      <c r="AN37" s="75">
        <v>78091.5</v>
      </c>
      <c r="AO37" s="75">
        <v>322426.75</v>
      </c>
      <c r="AP37" s="75">
        <v>106781.5</v>
      </c>
      <c r="AQ37" s="75">
        <v>12353965.77</v>
      </c>
      <c r="AR37" s="75">
        <v>76734.13</v>
      </c>
      <c r="AS37" s="75">
        <v>201156</v>
      </c>
      <c r="AT37" s="75">
        <v>115347.86</v>
      </c>
      <c r="AU37" s="75">
        <v>180808.75</v>
      </c>
      <c r="AV37" s="75">
        <v>46311</v>
      </c>
      <c r="AW37" s="75">
        <v>973438.25</v>
      </c>
      <c r="AX37" s="75">
        <v>44154013.210000001</v>
      </c>
      <c r="AY37" s="75">
        <v>205256.75</v>
      </c>
      <c r="AZ37" s="75">
        <v>352542.75</v>
      </c>
      <c r="BA37" s="75">
        <v>691740.5</v>
      </c>
      <c r="BB37" s="75">
        <v>356811.75</v>
      </c>
      <c r="BC37" s="75">
        <v>748967.5</v>
      </c>
      <c r="BD37" s="75">
        <v>3082166.78</v>
      </c>
      <c r="BE37" s="75">
        <v>1472813.04</v>
      </c>
      <c r="BF37" s="75">
        <v>982767.15</v>
      </c>
      <c r="BG37" s="75">
        <v>99009.75</v>
      </c>
      <c r="BH37" s="75">
        <v>62733.5</v>
      </c>
      <c r="BI37" s="75">
        <v>42798406.780000001</v>
      </c>
      <c r="BJ37" s="75">
        <v>11257696.82</v>
      </c>
      <c r="BK37" s="75">
        <v>687368.25</v>
      </c>
      <c r="BL37" s="75">
        <v>174514</v>
      </c>
      <c r="BM37" s="75">
        <v>172462</v>
      </c>
      <c r="BN37" s="75">
        <v>1130903</v>
      </c>
      <c r="BO37" s="75">
        <v>159741.75</v>
      </c>
      <c r="BP37" s="75">
        <v>18849016.5</v>
      </c>
      <c r="BQ37" s="75">
        <v>256764.75</v>
      </c>
      <c r="BR37" s="75">
        <v>134870</v>
      </c>
      <c r="BS37" s="75">
        <v>280805.87</v>
      </c>
      <c r="BT37" s="75">
        <v>769816.6</v>
      </c>
      <c r="BU37" s="75">
        <v>2386327.2799999998</v>
      </c>
      <c r="BV37" s="75">
        <v>334820.43</v>
      </c>
      <c r="BW37" s="75">
        <v>159743</v>
      </c>
      <c r="BX37" s="75">
        <v>189283.89</v>
      </c>
      <c r="BY37" s="76">
        <v>2569180895.6403999</v>
      </c>
    </row>
    <row r="38" spans="1:77" x14ac:dyDescent="0.2">
      <c r="A38" s="73" t="s">
        <v>255</v>
      </c>
      <c r="B38" s="74" t="s">
        <v>272</v>
      </c>
      <c r="C38" s="73" t="s">
        <v>273</v>
      </c>
      <c r="D38" s="75">
        <v>2278201.25</v>
      </c>
      <c r="E38" s="75">
        <v>141631</v>
      </c>
      <c r="F38" s="75">
        <v>1243376.82</v>
      </c>
      <c r="G38" s="75">
        <v>25388</v>
      </c>
      <c r="H38" s="75">
        <v>0</v>
      </c>
      <c r="I38" s="75">
        <v>4199.54</v>
      </c>
      <c r="J38" s="75">
        <v>23986952.82</v>
      </c>
      <c r="K38" s="75">
        <v>22513.75</v>
      </c>
      <c r="L38" s="75">
        <v>0</v>
      </c>
      <c r="M38" s="75">
        <v>521367.73</v>
      </c>
      <c r="N38" s="75">
        <v>26833.5</v>
      </c>
      <c r="O38" s="75">
        <v>0</v>
      </c>
      <c r="P38" s="75">
        <v>770990.5</v>
      </c>
      <c r="Q38" s="75">
        <v>416994.75</v>
      </c>
      <c r="R38" s="75">
        <v>0</v>
      </c>
      <c r="S38" s="75">
        <v>0</v>
      </c>
      <c r="T38" s="75">
        <v>7852</v>
      </c>
      <c r="U38" s="75">
        <v>0</v>
      </c>
      <c r="V38" s="75">
        <v>5820922.5</v>
      </c>
      <c r="W38" s="75">
        <v>90635</v>
      </c>
      <c r="X38" s="75">
        <v>42264.09</v>
      </c>
      <c r="Y38" s="75">
        <v>155040</v>
      </c>
      <c r="Z38" s="75">
        <v>0</v>
      </c>
      <c r="AA38" s="75">
        <v>0</v>
      </c>
      <c r="AB38" s="75">
        <v>0</v>
      </c>
      <c r="AC38" s="75">
        <v>0</v>
      </c>
      <c r="AD38" s="75">
        <v>0</v>
      </c>
      <c r="AE38" s="75">
        <v>6403179.96</v>
      </c>
      <c r="AF38" s="75">
        <v>0</v>
      </c>
      <c r="AG38" s="75">
        <v>24749</v>
      </c>
      <c r="AH38" s="75">
        <v>19116</v>
      </c>
      <c r="AI38" s="75">
        <v>26419</v>
      </c>
      <c r="AJ38" s="75">
        <v>27528</v>
      </c>
      <c r="AK38" s="75">
        <v>0</v>
      </c>
      <c r="AL38" s="75">
        <v>0</v>
      </c>
      <c r="AM38" s="75">
        <v>1420</v>
      </c>
      <c r="AN38" s="75">
        <v>5241</v>
      </c>
      <c r="AO38" s="75">
        <v>0</v>
      </c>
      <c r="AP38" s="75">
        <v>14150.75</v>
      </c>
      <c r="AQ38" s="75">
        <v>554979.94999999995</v>
      </c>
      <c r="AR38" s="75">
        <v>48774</v>
      </c>
      <c r="AS38" s="75">
        <v>0</v>
      </c>
      <c r="AT38" s="75">
        <v>0</v>
      </c>
      <c r="AU38" s="75">
        <v>36508</v>
      </c>
      <c r="AV38" s="75">
        <v>0</v>
      </c>
      <c r="AW38" s="75">
        <v>0</v>
      </c>
      <c r="AX38" s="75">
        <v>2517828.87</v>
      </c>
      <c r="AY38" s="75">
        <v>0</v>
      </c>
      <c r="AZ38" s="75">
        <v>0</v>
      </c>
      <c r="BA38" s="75">
        <v>0</v>
      </c>
      <c r="BB38" s="75">
        <v>61303</v>
      </c>
      <c r="BC38" s="75">
        <v>0</v>
      </c>
      <c r="BD38" s="75">
        <v>66874.5</v>
      </c>
      <c r="BE38" s="75">
        <v>2115.5</v>
      </c>
      <c r="BF38" s="75">
        <v>114837</v>
      </c>
      <c r="BG38" s="75">
        <v>0</v>
      </c>
      <c r="BH38" s="75">
        <v>0</v>
      </c>
      <c r="BI38" s="75">
        <v>3142504.75</v>
      </c>
      <c r="BJ38" s="75">
        <v>1864884.88</v>
      </c>
      <c r="BK38" s="75">
        <v>23427</v>
      </c>
      <c r="BL38" s="75">
        <v>0</v>
      </c>
      <c r="BM38" s="75">
        <v>7225</v>
      </c>
      <c r="BN38" s="75">
        <v>5271</v>
      </c>
      <c r="BO38" s="75">
        <v>0</v>
      </c>
      <c r="BP38" s="75">
        <v>1525292.8</v>
      </c>
      <c r="BQ38" s="75">
        <v>0</v>
      </c>
      <c r="BR38" s="75">
        <v>0</v>
      </c>
      <c r="BS38" s="75">
        <v>0</v>
      </c>
      <c r="BT38" s="75">
        <v>68461</v>
      </c>
      <c r="BU38" s="75">
        <v>123692.82</v>
      </c>
      <c r="BV38" s="75">
        <v>5987</v>
      </c>
      <c r="BW38" s="75">
        <v>0</v>
      </c>
      <c r="BX38" s="75">
        <v>0</v>
      </c>
      <c r="BY38" s="76">
        <v>142419409.48000002</v>
      </c>
    </row>
    <row r="39" spans="1:77" x14ac:dyDescent="0.2">
      <c r="A39" s="73" t="s">
        <v>255</v>
      </c>
      <c r="B39" s="74" t="s">
        <v>274</v>
      </c>
      <c r="C39" s="73" t="s">
        <v>275</v>
      </c>
      <c r="D39" s="75">
        <v>1696182.2</v>
      </c>
      <c r="E39" s="75">
        <v>776593</v>
      </c>
      <c r="F39" s="75">
        <v>57295</v>
      </c>
      <c r="G39" s="75">
        <v>10672</v>
      </c>
      <c r="H39" s="75">
        <v>12159</v>
      </c>
      <c r="I39" s="75">
        <v>0</v>
      </c>
      <c r="J39" s="75">
        <v>2984867.6</v>
      </c>
      <c r="K39" s="75">
        <v>200254.25</v>
      </c>
      <c r="L39" s="75">
        <v>144797</v>
      </c>
      <c r="M39" s="75">
        <v>264572</v>
      </c>
      <c r="N39" s="75">
        <v>21755</v>
      </c>
      <c r="O39" s="75">
        <v>204432.5</v>
      </c>
      <c r="P39" s="75">
        <v>518515</v>
      </c>
      <c r="Q39" s="75">
        <v>904760.75</v>
      </c>
      <c r="R39" s="75">
        <v>78351.259999999995</v>
      </c>
      <c r="S39" s="75">
        <v>411045.6</v>
      </c>
      <c r="T39" s="75">
        <v>38919.5</v>
      </c>
      <c r="U39" s="75">
        <v>84216</v>
      </c>
      <c r="V39" s="75">
        <v>3738715.07</v>
      </c>
      <c r="W39" s="75">
        <v>900791.5</v>
      </c>
      <c r="X39" s="75">
        <v>314567.18</v>
      </c>
      <c r="Y39" s="75">
        <v>74579</v>
      </c>
      <c r="Z39" s="75">
        <v>41082</v>
      </c>
      <c r="AA39" s="75">
        <v>71665.5</v>
      </c>
      <c r="AB39" s="75">
        <v>468462.25</v>
      </c>
      <c r="AC39" s="75">
        <v>123373</v>
      </c>
      <c r="AD39" s="75">
        <v>90553</v>
      </c>
      <c r="AE39" s="75">
        <v>1841605.7</v>
      </c>
      <c r="AF39" s="75">
        <v>5245</v>
      </c>
      <c r="AG39" s="75">
        <v>0</v>
      </c>
      <c r="AH39" s="75">
        <v>0</v>
      </c>
      <c r="AI39" s="75">
        <v>0</v>
      </c>
      <c r="AJ39" s="75">
        <v>17953</v>
      </c>
      <c r="AK39" s="75">
        <v>26117</v>
      </c>
      <c r="AL39" s="75">
        <v>18908</v>
      </c>
      <c r="AM39" s="75">
        <v>173676</v>
      </c>
      <c r="AN39" s="75">
        <v>10294</v>
      </c>
      <c r="AO39" s="75">
        <v>50193.25</v>
      </c>
      <c r="AP39" s="75">
        <v>0</v>
      </c>
      <c r="AQ39" s="75">
        <v>217061.75</v>
      </c>
      <c r="AR39" s="75">
        <v>12201</v>
      </c>
      <c r="AS39" s="75">
        <v>55285</v>
      </c>
      <c r="AT39" s="75">
        <v>31623</v>
      </c>
      <c r="AU39" s="75">
        <v>6646</v>
      </c>
      <c r="AV39" s="75">
        <v>12171</v>
      </c>
      <c r="AW39" s="75">
        <v>0</v>
      </c>
      <c r="AX39" s="75">
        <v>1928283.06</v>
      </c>
      <c r="AY39" s="75">
        <v>63061</v>
      </c>
      <c r="AZ39" s="75">
        <v>60091</v>
      </c>
      <c r="BA39" s="75">
        <v>0</v>
      </c>
      <c r="BB39" s="75">
        <v>0</v>
      </c>
      <c r="BC39" s="75">
        <v>92719</v>
      </c>
      <c r="BD39" s="75">
        <v>532812.5</v>
      </c>
      <c r="BE39" s="75">
        <v>387639.38</v>
      </c>
      <c r="BF39" s="75">
        <v>243982</v>
      </c>
      <c r="BG39" s="75">
        <v>0</v>
      </c>
      <c r="BH39" s="75">
        <v>11379</v>
      </c>
      <c r="BI39" s="75">
        <v>2447984</v>
      </c>
      <c r="BJ39" s="75">
        <v>0</v>
      </c>
      <c r="BK39" s="75">
        <v>0</v>
      </c>
      <c r="BL39" s="75">
        <v>23283</v>
      </c>
      <c r="BM39" s="75">
        <v>0</v>
      </c>
      <c r="BN39" s="75">
        <v>0</v>
      </c>
      <c r="BO39" s="75">
        <v>0</v>
      </c>
      <c r="BP39" s="75">
        <v>2752144</v>
      </c>
      <c r="BQ39" s="75">
        <v>21411.75</v>
      </c>
      <c r="BR39" s="75">
        <v>0</v>
      </c>
      <c r="BS39" s="75">
        <v>129509.57</v>
      </c>
      <c r="BT39" s="75">
        <v>195252</v>
      </c>
      <c r="BU39" s="75">
        <v>443556.19</v>
      </c>
      <c r="BV39" s="75">
        <v>61234</v>
      </c>
      <c r="BW39" s="75">
        <v>0</v>
      </c>
      <c r="BX39" s="75">
        <v>131323.5</v>
      </c>
      <c r="BY39" s="76">
        <v>39058254</v>
      </c>
    </row>
    <row r="40" spans="1:77" x14ac:dyDescent="0.2">
      <c r="A40" s="73" t="s">
        <v>255</v>
      </c>
      <c r="B40" s="74" t="s">
        <v>276</v>
      </c>
      <c r="C40" s="73" t="s">
        <v>277</v>
      </c>
      <c r="D40" s="75">
        <v>209080</v>
      </c>
      <c r="E40" s="75">
        <v>0</v>
      </c>
      <c r="F40" s="75">
        <v>3018970.1</v>
      </c>
      <c r="G40" s="75">
        <v>0</v>
      </c>
      <c r="H40" s="75">
        <v>25503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33416</v>
      </c>
      <c r="R40" s="75">
        <v>0</v>
      </c>
      <c r="S40" s="75">
        <v>0</v>
      </c>
      <c r="T40" s="75">
        <v>0</v>
      </c>
      <c r="U40" s="75">
        <v>0</v>
      </c>
      <c r="V40" s="75">
        <v>392297.5</v>
      </c>
      <c r="W40" s="75"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0</v>
      </c>
      <c r="AC40" s="75">
        <v>0</v>
      </c>
      <c r="AD40" s="75">
        <v>0</v>
      </c>
      <c r="AE40" s="75">
        <v>23475644.649999999</v>
      </c>
      <c r="AF40" s="75">
        <v>0</v>
      </c>
      <c r="AG40" s="75">
        <v>0</v>
      </c>
      <c r="AH40" s="75">
        <v>0</v>
      </c>
      <c r="AI40" s="75">
        <v>0</v>
      </c>
      <c r="AJ40" s="75">
        <v>0</v>
      </c>
      <c r="AK40" s="75">
        <v>0</v>
      </c>
      <c r="AL40" s="75">
        <v>0</v>
      </c>
      <c r="AM40" s="75">
        <v>0</v>
      </c>
      <c r="AN40" s="75">
        <v>0</v>
      </c>
      <c r="AO40" s="75">
        <v>0</v>
      </c>
      <c r="AP40" s="75">
        <v>0</v>
      </c>
      <c r="AQ40" s="75">
        <v>1255090</v>
      </c>
      <c r="AR40" s="75">
        <v>0</v>
      </c>
      <c r="AS40" s="75">
        <v>0</v>
      </c>
      <c r="AT40" s="75">
        <v>22803</v>
      </c>
      <c r="AU40" s="75">
        <v>0</v>
      </c>
      <c r="AV40" s="75">
        <v>0</v>
      </c>
      <c r="AW40" s="75">
        <v>25627</v>
      </c>
      <c r="AX40" s="75">
        <v>30946336.059999999</v>
      </c>
      <c r="AY40" s="75">
        <v>0</v>
      </c>
      <c r="AZ40" s="75">
        <v>0</v>
      </c>
      <c r="BA40" s="75">
        <v>32713</v>
      </c>
      <c r="BB40" s="75">
        <v>594453.6</v>
      </c>
      <c r="BC40" s="75">
        <v>21799</v>
      </c>
      <c r="BD40" s="75">
        <v>0</v>
      </c>
      <c r="BE40" s="75">
        <v>0</v>
      </c>
      <c r="BF40" s="75">
        <v>0</v>
      </c>
      <c r="BG40" s="75">
        <v>0</v>
      </c>
      <c r="BH40" s="75">
        <v>0</v>
      </c>
      <c r="BI40" s="75">
        <v>62700</v>
      </c>
      <c r="BJ40" s="75">
        <v>4234537.2</v>
      </c>
      <c r="BK40" s="75">
        <v>0</v>
      </c>
      <c r="BL40" s="75">
        <v>0</v>
      </c>
      <c r="BM40" s="75">
        <v>0</v>
      </c>
      <c r="BN40" s="75">
        <v>25191</v>
      </c>
      <c r="BO40" s="75">
        <v>23461</v>
      </c>
      <c r="BP40" s="75">
        <v>8512078.8399999999</v>
      </c>
      <c r="BQ40" s="75">
        <v>0</v>
      </c>
      <c r="BR40" s="75">
        <v>168486</v>
      </c>
      <c r="BS40" s="75">
        <v>0</v>
      </c>
      <c r="BT40" s="75">
        <v>0</v>
      </c>
      <c r="BU40" s="75">
        <v>0</v>
      </c>
      <c r="BV40" s="75">
        <v>0</v>
      </c>
      <c r="BW40" s="75">
        <v>72489</v>
      </c>
      <c r="BX40" s="75">
        <v>0</v>
      </c>
      <c r="BY40" s="76">
        <v>13928638.33</v>
      </c>
    </row>
    <row r="41" spans="1:77" x14ac:dyDescent="0.2">
      <c r="A41" s="73" t="s">
        <v>255</v>
      </c>
      <c r="B41" s="74" t="s">
        <v>278</v>
      </c>
      <c r="C41" s="73" t="s">
        <v>279</v>
      </c>
      <c r="D41" s="75">
        <v>1008700</v>
      </c>
      <c r="E41" s="75">
        <v>114139.25</v>
      </c>
      <c r="F41" s="75">
        <v>1709911</v>
      </c>
      <c r="G41" s="75">
        <v>181765</v>
      </c>
      <c r="H41" s="75">
        <v>25760</v>
      </c>
      <c r="I41" s="75">
        <v>0</v>
      </c>
      <c r="J41" s="75">
        <v>1586631.75</v>
      </c>
      <c r="K41" s="75">
        <v>321876.25</v>
      </c>
      <c r="L41" s="75">
        <v>145132</v>
      </c>
      <c r="M41" s="75">
        <v>695485</v>
      </c>
      <c r="N41" s="75">
        <v>75942</v>
      </c>
      <c r="O41" s="75">
        <v>102240</v>
      </c>
      <c r="P41" s="75">
        <v>466989</v>
      </c>
      <c r="Q41" s="75">
        <v>361296</v>
      </c>
      <c r="R41" s="75">
        <v>0</v>
      </c>
      <c r="S41" s="75">
        <v>169729.95</v>
      </c>
      <c r="T41" s="75">
        <v>0</v>
      </c>
      <c r="U41" s="75">
        <v>15968</v>
      </c>
      <c r="V41" s="75">
        <v>1706280.78</v>
      </c>
      <c r="W41" s="75">
        <v>306690</v>
      </c>
      <c r="X41" s="75">
        <v>110612.75</v>
      </c>
      <c r="Y41" s="75">
        <v>531262</v>
      </c>
      <c r="Z41" s="75">
        <v>121529</v>
      </c>
      <c r="AA41" s="75">
        <v>127176</v>
      </c>
      <c r="AB41" s="75">
        <v>755045.5</v>
      </c>
      <c r="AC41" s="75">
        <v>46131</v>
      </c>
      <c r="AD41" s="75">
        <v>115074</v>
      </c>
      <c r="AE41" s="75">
        <v>1185473</v>
      </c>
      <c r="AF41" s="75">
        <v>155487.79999999999</v>
      </c>
      <c r="AG41" s="75">
        <v>14997</v>
      </c>
      <c r="AH41" s="75">
        <v>105459</v>
      </c>
      <c r="AI41" s="75">
        <v>128888.53</v>
      </c>
      <c r="AJ41" s="75">
        <v>101622</v>
      </c>
      <c r="AK41" s="75">
        <v>219546.8</v>
      </c>
      <c r="AL41" s="75">
        <v>45843</v>
      </c>
      <c r="AM41" s="75">
        <v>57969</v>
      </c>
      <c r="AN41" s="75">
        <v>116444</v>
      </c>
      <c r="AO41" s="75">
        <v>99677.25</v>
      </c>
      <c r="AP41" s="75">
        <v>159757.4</v>
      </c>
      <c r="AQ41" s="75">
        <v>2182358.15</v>
      </c>
      <c r="AR41" s="75">
        <v>95107</v>
      </c>
      <c r="AS41" s="75">
        <v>138686</v>
      </c>
      <c r="AT41" s="75">
        <v>161179</v>
      </c>
      <c r="AU41" s="75">
        <v>92110</v>
      </c>
      <c r="AV41" s="75">
        <v>0</v>
      </c>
      <c r="AW41" s="75">
        <v>116753</v>
      </c>
      <c r="AX41" s="75">
        <v>881681</v>
      </c>
      <c r="AY41" s="75">
        <v>122802</v>
      </c>
      <c r="AZ41" s="75">
        <v>85786</v>
      </c>
      <c r="BA41" s="75">
        <v>24853</v>
      </c>
      <c r="BB41" s="75">
        <v>150378</v>
      </c>
      <c r="BC41" s="75">
        <v>24449</v>
      </c>
      <c r="BD41" s="75">
        <v>129853</v>
      </c>
      <c r="BE41" s="75">
        <v>611760</v>
      </c>
      <c r="BF41" s="75">
        <v>139783</v>
      </c>
      <c r="BG41" s="75">
        <v>0</v>
      </c>
      <c r="BH41" s="75">
        <v>2137</v>
      </c>
      <c r="BI41" s="75">
        <v>804068.5</v>
      </c>
      <c r="BJ41" s="75">
        <v>374725</v>
      </c>
      <c r="BK41" s="75">
        <v>3039</v>
      </c>
      <c r="BL41" s="75">
        <v>0</v>
      </c>
      <c r="BM41" s="75">
        <v>7239</v>
      </c>
      <c r="BN41" s="75">
        <v>4439</v>
      </c>
      <c r="BO41" s="75">
        <v>11767</v>
      </c>
      <c r="BP41" s="75">
        <v>2198272</v>
      </c>
      <c r="BQ41" s="75">
        <v>19128</v>
      </c>
      <c r="BR41" s="75">
        <v>39364</v>
      </c>
      <c r="BS41" s="75">
        <v>80660.759999999995</v>
      </c>
      <c r="BT41" s="75">
        <v>611926.56000000006</v>
      </c>
      <c r="BU41" s="75">
        <v>307687</v>
      </c>
      <c r="BV41" s="75">
        <v>83746</v>
      </c>
      <c r="BW41" s="75">
        <v>0</v>
      </c>
      <c r="BX41" s="75">
        <v>0</v>
      </c>
      <c r="BY41" s="76">
        <v>267899495.55000001</v>
      </c>
    </row>
    <row r="42" spans="1:77" x14ac:dyDescent="0.2">
      <c r="A42" s="73" t="s">
        <v>255</v>
      </c>
      <c r="B42" s="74" t="s">
        <v>280</v>
      </c>
      <c r="C42" s="73" t="s">
        <v>281</v>
      </c>
      <c r="D42" s="75">
        <v>751538.06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2577288.5</v>
      </c>
      <c r="K42" s="75">
        <v>22358.75</v>
      </c>
      <c r="L42" s="75">
        <v>0</v>
      </c>
      <c r="M42" s="75">
        <v>139635</v>
      </c>
      <c r="N42" s="75">
        <v>0</v>
      </c>
      <c r="O42" s="75">
        <v>0</v>
      </c>
      <c r="P42" s="75">
        <v>302239.2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421658</v>
      </c>
      <c r="X42" s="75">
        <v>0</v>
      </c>
      <c r="Y42" s="75">
        <v>249623</v>
      </c>
      <c r="Z42" s="75">
        <v>21715</v>
      </c>
      <c r="AA42" s="75">
        <v>0</v>
      </c>
      <c r="AB42" s="75">
        <v>0</v>
      </c>
      <c r="AC42" s="75">
        <v>0</v>
      </c>
      <c r="AD42" s="75">
        <v>0</v>
      </c>
      <c r="AE42" s="75">
        <v>4323952.22</v>
      </c>
      <c r="AF42" s="75">
        <v>0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2129</v>
      </c>
      <c r="AM42" s="75">
        <v>0</v>
      </c>
      <c r="AN42" s="75">
        <v>1563</v>
      </c>
      <c r="AO42" s="75">
        <v>0</v>
      </c>
      <c r="AP42" s="75">
        <v>0</v>
      </c>
      <c r="AQ42" s="75">
        <v>1871830.58</v>
      </c>
      <c r="AR42" s="75">
        <v>30208.16</v>
      </c>
      <c r="AS42" s="75">
        <v>14749.8</v>
      </c>
      <c r="AT42" s="75">
        <v>6279</v>
      </c>
      <c r="AU42" s="75">
        <v>0</v>
      </c>
      <c r="AV42" s="75">
        <v>33436</v>
      </c>
      <c r="AW42" s="75">
        <v>0</v>
      </c>
      <c r="AX42" s="75">
        <v>424261</v>
      </c>
      <c r="AY42" s="75">
        <v>0</v>
      </c>
      <c r="AZ42" s="75">
        <v>0</v>
      </c>
      <c r="BA42" s="75">
        <v>0</v>
      </c>
      <c r="BB42" s="75">
        <v>0</v>
      </c>
      <c r="BC42" s="75">
        <v>0</v>
      </c>
      <c r="BD42" s="75">
        <v>16139</v>
      </c>
      <c r="BE42" s="75">
        <v>134203</v>
      </c>
      <c r="BF42" s="75">
        <v>0</v>
      </c>
      <c r="BG42" s="75">
        <v>0</v>
      </c>
      <c r="BH42" s="75">
        <v>0</v>
      </c>
      <c r="BI42" s="75">
        <v>165976</v>
      </c>
      <c r="BJ42" s="75">
        <v>9284</v>
      </c>
      <c r="BK42" s="75">
        <v>0</v>
      </c>
      <c r="BL42" s="75">
        <v>0</v>
      </c>
      <c r="BM42" s="75">
        <v>0</v>
      </c>
      <c r="BN42" s="75">
        <v>0</v>
      </c>
      <c r="BO42" s="75">
        <v>0</v>
      </c>
      <c r="BP42" s="75">
        <v>1515486.57</v>
      </c>
      <c r="BQ42" s="75">
        <v>0</v>
      </c>
      <c r="BR42" s="75">
        <v>0</v>
      </c>
      <c r="BS42" s="75">
        <v>0</v>
      </c>
      <c r="BT42" s="75">
        <v>0</v>
      </c>
      <c r="BU42" s="75">
        <v>52157</v>
      </c>
      <c r="BV42" s="75">
        <v>0</v>
      </c>
      <c r="BW42" s="75">
        <v>0</v>
      </c>
      <c r="BX42" s="75">
        <v>0</v>
      </c>
      <c r="BY42" s="76">
        <v>76102007.569999993</v>
      </c>
    </row>
    <row r="43" spans="1:77" x14ac:dyDescent="0.2">
      <c r="A43" s="73" t="s">
        <v>255</v>
      </c>
      <c r="B43" s="74" t="s">
        <v>282</v>
      </c>
      <c r="C43" s="73" t="s">
        <v>283</v>
      </c>
      <c r="D43" s="75">
        <v>0</v>
      </c>
      <c r="E43" s="75">
        <v>73136.08</v>
      </c>
      <c r="F43" s="75">
        <v>357257.86</v>
      </c>
      <c r="G43" s="75">
        <v>0</v>
      </c>
      <c r="H43" s="75">
        <v>0</v>
      </c>
      <c r="I43" s="75">
        <v>0</v>
      </c>
      <c r="J43" s="75">
        <v>4629469.91</v>
      </c>
      <c r="K43" s="75">
        <v>54611</v>
      </c>
      <c r="L43" s="75">
        <v>0</v>
      </c>
      <c r="M43" s="75">
        <v>701630</v>
      </c>
      <c r="N43" s="75">
        <v>0</v>
      </c>
      <c r="O43" s="75">
        <v>0</v>
      </c>
      <c r="P43" s="75">
        <v>210682.08</v>
      </c>
      <c r="Q43" s="75">
        <v>1200</v>
      </c>
      <c r="R43" s="75">
        <v>0</v>
      </c>
      <c r="S43" s="75">
        <v>55773.9</v>
      </c>
      <c r="T43" s="75">
        <v>115282.98</v>
      </c>
      <c r="U43" s="75">
        <v>0</v>
      </c>
      <c r="V43" s="75">
        <v>1122580</v>
      </c>
      <c r="W43" s="75">
        <v>539514.78</v>
      </c>
      <c r="X43" s="75">
        <v>99937.31</v>
      </c>
      <c r="Y43" s="75">
        <v>622129</v>
      </c>
      <c r="Z43" s="75">
        <v>54420</v>
      </c>
      <c r="AA43" s="75">
        <v>45891</v>
      </c>
      <c r="AB43" s="75">
        <v>0</v>
      </c>
      <c r="AC43" s="75">
        <v>8816</v>
      </c>
      <c r="AD43" s="75">
        <v>0</v>
      </c>
      <c r="AE43" s="75">
        <v>1499372.03</v>
      </c>
      <c r="AF43" s="75">
        <v>0</v>
      </c>
      <c r="AG43" s="75">
        <v>0</v>
      </c>
      <c r="AH43" s="75">
        <v>0</v>
      </c>
      <c r="AI43" s="75">
        <v>5612.47</v>
      </c>
      <c r="AJ43" s="75">
        <v>5084</v>
      </c>
      <c r="AK43" s="75">
        <v>0</v>
      </c>
      <c r="AL43" s="75">
        <v>0</v>
      </c>
      <c r="AM43" s="75">
        <v>0</v>
      </c>
      <c r="AN43" s="75">
        <v>20930</v>
      </c>
      <c r="AO43" s="75">
        <v>14196.13</v>
      </c>
      <c r="AP43" s="75">
        <v>0</v>
      </c>
      <c r="AQ43" s="75">
        <v>248818</v>
      </c>
      <c r="AR43" s="75">
        <v>20058.22</v>
      </c>
      <c r="AS43" s="75">
        <v>0</v>
      </c>
      <c r="AT43" s="75">
        <v>100240.73</v>
      </c>
      <c r="AU43" s="75">
        <v>72015.91</v>
      </c>
      <c r="AV43" s="75">
        <v>0</v>
      </c>
      <c r="AW43" s="75">
        <v>55473.93</v>
      </c>
      <c r="AX43" s="75">
        <v>892823.57</v>
      </c>
      <c r="AY43" s="75">
        <v>0</v>
      </c>
      <c r="AZ43" s="75">
        <v>31673</v>
      </c>
      <c r="BA43" s="75">
        <v>2291.75</v>
      </c>
      <c r="BB43" s="75">
        <v>0</v>
      </c>
      <c r="BC43" s="75">
        <v>0</v>
      </c>
      <c r="BD43" s="75">
        <v>583551.5</v>
      </c>
      <c r="BE43" s="75">
        <v>18852</v>
      </c>
      <c r="BF43" s="75">
        <v>58206.69</v>
      </c>
      <c r="BG43" s="75">
        <v>0</v>
      </c>
      <c r="BH43" s="75">
        <v>0</v>
      </c>
      <c r="BI43" s="75">
        <v>0</v>
      </c>
      <c r="BJ43" s="75">
        <v>347117.45</v>
      </c>
      <c r="BK43" s="75">
        <v>0</v>
      </c>
      <c r="BL43" s="75">
        <v>0</v>
      </c>
      <c r="BM43" s="75">
        <v>0</v>
      </c>
      <c r="BN43" s="75">
        <v>0</v>
      </c>
      <c r="BO43" s="75">
        <v>0</v>
      </c>
      <c r="BP43" s="75">
        <v>0</v>
      </c>
      <c r="BQ43" s="75">
        <v>0</v>
      </c>
      <c r="BR43" s="75">
        <v>0</v>
      </c>
      <c r="BS43" s="75">
        <v>0</v>
      </c>
      <c r="BT43" s="75">
        <v>0</v>
      </c>
      <c r="BU43" s="75">
        <v>0</v>
      </c>
      <c r="BV43" s="75">
        <v>0</v>
      </c>
      <c r="BW43" s="75">
        <v>0</v>
      </c>
      <c r="BX43" s="75">
        <v>0</v>
      </c>
      <c r="BY43" s="76">
        <v>25079595.530000001</v>
      </c>
    </row>
    <row r="44" spans="1:77" x14ac:dyDescent="0.2">
      <c r="A44" s="73" t="s">
        <v>255</v>
      </c>
      <c r="B44" s="74" t="s">
        <v>284</v>
      </c>
      <c r="C44" s="73" t="s">
        <v>285</v>
      </c>
      <c r="D44" s="75">
        <v>55171082.390000001</v>
      </c>
      <c r="E44" s="75">
        <v>24803151.75</v>
      </c>
      <c r="F44" s="75">
        <v>26529311</v>
      </c>
      <c r="G44" s="75">
        <v>3807702</v>
      </c>
      <c r="H44" s="75">
        <v>915879</v>
      </c>
      <c r="I44" s="75">
        <v>87848.29</v>
      </c>
      <c r="J44" s="75">
        <v>72236147.099999994</v>
      </c>
      <c r="K44" s="75">
        <v>15037117.5</v>
      </c>
      <c r="L44" s="75">
        <v>784044</v>
      </c>
      <c r="M44" s="75">
        <v>32591610.789999999</v>
      </c>
      <c r="N44" s="75">
        <v>599732</v>
      </c>
      <c r="O44" s="75">
        <v>2791479.75</v>
      </c>
      <c r="P44" s="75">
        <v>22546301.300000001</v>
      </c>
      <c r="Q44" s="75">
        <v>7577271.75</v>
      </c>
      <c r="R44" s="75">
        <v>54183</v>
      </c>
      <c r="S44" s="75">
        <v>688246.08</v>
      </c>
      <c r="T44" s="75">
        <v>1204196</v>
      </c>
      <c r="U44" s="75">
        <v>488314</v>
      </c>
      <c r="V44" s="75">
        <v>45176560.420000002</v>
      </c>
      <c r="W44" s="75">
        <v>8855288</v>
      </c>
      <c r="X44" s="75">
        <v>843194.93</v>
      </c>
      <c r="Y44" s="75">
        <v>14005173</v>
      </c>
      <c r="Z44" s="75">
        <v>634152</v>
      </c>
      <c r="AA44" s="75">
        <v>1174661</v>
      </c>
      <c r="AB44" s="75">
        <v>1752468</v>
      </c>
      <c r="AC44" s="75">
        <v>539533</v>
      </c>
      <c r="AD44" s="75">
        <v>5618</v>
      </c>
      <c r="AE44" s="75">
        <v>60301979.880000003</v>
      </c>
      <c r="AF44" s="75">
        <v>762688</v>
      </c>
      <c r="AG44" s="75">
        <v>323622</v>
      </c>
      <c r="AH44" s="75">
        <v>286813</v>
      </c>
      <c r="AI44" s="75">
        <v>268210</v>
      </c>
      <c r="AJ44" s="75">
        <v>1276823</v>
      </c>
      <c r="AK44" s="75">
        <v>984016.2</v>
      </c>
      <c r="AL44" s="75">
        <v>599228</v>
      </c>
      <c r="AM44" s="75">
        <v>1946768</v>
      </c>
      <c r="AN44" s="75">
        <v>338304</v>
      </c>
      <c r="AO44" s="75">
        <v>565932.5</v>
      </c>
      <c r="AP44" s="75">
        <v>485980</v>
      </c>
      <c r="AQ44" s="75">
        <v>37203767.219999999</v>
      </c>
      <c r="AR44" s="75">
        <v>142801</v>
      </c>
      <c r="AS44" s="75">
        <v>173300</v>
      </c>
      <c r="AT44" s="75">
        <v>327094</v>
      </c>
      <c r="AU44" s="75">
        <v>57497</v>
      </c>
      <c r="AV44" s="75">
        <v>0</v>
      </c>
      <c r="AW44" s="75">
        <v>965802.5</v>
      </c>
      <c r="AX44" s="75">
        <v>47143188</v>
      </c>
      <c r="AY44" s="75">
        <v>646797</v>
      </c>
      <c r="AZ44" s="75">
        <v>2627203.5</v>
      </c>
      <c r="BA44" s="75">
        <v>2127889</v>
      </c>
      <c r="BB44" s="75">
        <v>4603190</v>
      </c>
      <c r="BC44" s="75">
        <v>1955623</v>
      </c>
      <c r="BD44" s="75">
        <v>10608851</v>
      </c>
      <c r="BE44" s="75">
        <v>4899201.8</v>
      </c>
      <c r="BF44" s="75">
        <v>1360908.5</v>
      </c>
      <c r="BG44" s="75">
        <v>0</v>
      </c>
      <c r="BH44" s="75">
        <v>32509</v>
      </c>
      <c r="BI44" s="75">
        <v>42337896</v>
      </c>
      <c r="BJ44" s="75">
        <v>1358665</v>
      </c>
      <c r="BK44" s="75">
        <v>453868</v>
      </c>
      <c r="BL44" s="75">
        <v>257256</v>
      </c>
      <c r="BM44" s="75">
        <v>0</v>
      </c>
      <c r="BN44" s="75">
        <v>332639</v>
      </c>
      <c r="BO44" s="75">
        <v>203545</v>
      </c>
      <c r="BP44" s="75">
        <v>34025941.5</v>
      </c>
      <c r="BQ44" s="75">
        <v>826063.25</v>
      </c>
      <c r="BR44" s="75">
        <v>712659</v>
      </c>
      <c r="BS44" s="75">
        <v>1287576.8899999999</v>
      </c>
      <c r="BT44" s="75">
        <v>1757308.11</v>
      </c>
      <c r="BU44" s="75">
        <v>11403534.220000001</v>
      </c>
      <c r="BV44" s="75">
        <v>276883.5</v>
      </c>
      <c r="BW44" s="75">
        <v>165875</v>
      </c>
      <c r="BX44" s="75">
        <v>83119</v>
      </c>
      <c r="BY44" s="76">
        <v>64539352.349999994</v>
      </c>
    </row>
    <row r="45" spans="1:77" x14ac:dyDescent="0.2">
      <c r="A45" s="73" t="s">
        <v>255</v>
      </c>
      <c r="B45" s="74" t="s">
        <v>286</v>
      </c>
      <c r="C45" s="73" t="s">
        <v>287</v>
      </c>
      <c r="D45" s="75">
        <v>7559218</v>
      </c>
      <c r="E45" s="75">
        <v>2172011</v>
      </c>
      <c r="F45" s="75">
        <v>2210953</v>
      </c>
      <c r="G45" s="75">
        <v>125095</v>
      </c>
      <c r="H45" s="75">
        <v>0</v>
      </c>
      <c r="I45" s="75">
        <v>0</v>
      </c>
      <c r="J45" s="75">
        <v>25071269.460000001</v>
      </c>
      <c r="K45" s="75">
        <v>772636.5</v>
      </c>
      <c r="L45" s="75">
        <v>109095</v>
      </c>
      <c r="M45" s="75">
        <v>7355422</v>
      </c>
      <c r="N45" s="75">
        <v>33441</v>
      </c>
      <c r="O45" s="75">
        <v>299533</v>
      </c>
      <c r="P45" s="75">
        <v>6487180.8899999997</v>
      </c>
      <c r="Q45" s="75">
        <v>3347988.49</v>
      </c>
      <c r="R45" s="75">
        <v>0</v>
      </c>
      <c r="S45" s="75">
        <v>3482</v>
      </c>
      <c r="T45" s="75">
        <v>219749.8</v>
      </c>
      <c r="U45" s="75">
        <v>96564</v>
      </c>
      <c r="V45" s="75">
        <v>20285026.670000002</v>
      </c>
      <c r="W45" s="75">
        <v>2708784.5</v>
      </c>
      <c r="X45" s="75">
        <v>297634</v>
      </c>
      <c r="Y45" s="75">
        <v>4167286</v>
      </c>
      <c r="Z45" s="75">
        <v>139517.5</v>
      </c>
      <c r="AA45" s="75">
        <v>79761</v>
      </c>
      <c r="AB45" s="75">
        <v>114535.5</v>
      </c>
      <c r="AC45" s="75">
        <v>50196</v>
      </c>
      <c r="AD45" s="75">
        <v>45778</v>
      </c>
      <c r="AE45" s="75">
        <v>28380333.050000001</v>
      </c>
      <c r="AF45" s="75">
        <v>18535</v>
      </c>
      <c r="AG45" s="75">
        <v>13914</v>
      </c>
      <c r="AH45" s="75">
        <v>19602</v>
      </c>
      <c r="AI45" s="75">
        <v>10253</v>
      </c>
      <c r="AJ45" s="75">
        <v>99609</v>
      </c>
      <c r="AK45" s="75">
        <v>135927</v>
      </c>
      <c r="AL45" s="75">
        <v>36647</v>
      </c>
      <c r="AM45" s="75">
        <v>135889</v>
      </c>
      <c r="AN45" s="75">
        <v>30385</v>
      </c>
      <c r="AO45" s="75">
        <v>102256.5</v>
      </c>
      <c r="AP45" s="75">
        <v>16800</v>
      </c>
      <c r="AQ45" s="75">
        <v>6543948.5999999996</v>
      </c>
      <c r="AR45" s="75">
        <v>165600</v>
      </c>
      <c r="AS45" s="75">
        <v>88508</v>
      </c>
      <c r="AT45" s="75">
        <v>100599</v>
      </c>
      <c r="AU45" s="75">
        <v>180231.37</v>
      </c>
      <c r="AV45" s="75">
        <v>53957</v>
      </c>
      <c r="AW45" s="75">
        <v>111010</v>
      </c>
      <c r="AX45" s="75">
        <v>11185762</v>
      </c>
      <c r="AY45" s="75">
        <v>144029</v>
      </c>
      <c r="AZ45" s="75">
        <v>163411</v>
      </c>
      <c r="BA45" s="75">
        <v>104527</v>
      </c>
      <c r="BB45" s="75">
        <v>162001</v>
      </c>
      <c r="BC45" s="75">
        <v>153221</v>
      </c>
      <c r="BD45" s="75">
        <v>1253830</v>
      </c>
      <c r="BE45" s="75">
        <v>1720766</v>
      </c>
      <c r="BF45" s="75">
        <v>200429.5</v>
      </c>
      <c r="BG45" s="75">
        <v>4276</v>
      </c>
      <c r="BH45" s="75">
        <v>19112</v>
      </c>
      <c r="BI45" s="75">
        <v>8736176.8000000007</v>
      </c>
      <c r="BJ45" s="75">
        <v>7418416.4100000001</v>
      </c>
      <c r="BK45" s="75">
        <v>218926</v>
      </c>
      <c r="BL45" s="75">
        <v>62873</v>
      </c>
      <c r="BM45" s="75">
        <v>40766</v>
      </c>
      <c r="BN45" s="75">
        <v>70538</v>
      </c>
      <c r="BO45" s="75">
        <v>26229</v>
      </c>
      <c r="BP45" s="75">
        <v>10536351.789999999</v>
      </c>
      <c r="BQ45" s="75">
        <v>144299</v>
      </c>
      <c r="BR45" s="75">
        <v>201070</v>
      </c>
      <c r="BS45" s="75">
        <v>328816.5</v>
      </c>
      <c r="BT45" s="75">
        <v>481757</v>
      </c>
      <c r="BU45" s="75">
        <v>943742</v>
      </c>
      <c r="BV45" s="75">
        <v>110408</v>
      </c>
      <c r="BW45" s="75">
        <v>150614</v>
      </c>
      <c r="BX45" s="75">
        <v>162014</v>
      </c>
      <c r="BY45" s="76">
        <v>48419298.450000003</v>
      </c>
    </row>
    <row r="46" spans="1:77" x14ac:dyDescent="0.2">
      <c r="A46" s="73" t="s">
        <v>255</v>
      </c>
      <c r="B46" s="74" t="s">
        <v>288</v>
      </c>
      <c r="C46" s="73" t="s">
        <v>289</v>
      </c>
      <c r="D46" s="75">
        <v>340657</v>
      </c>
      <c r="E46" s="75">
        <v>0</v>
      </c>
      <c r="F46" s="75">
        <v>18222.72</v>
      </c>
      <c r="G46" s="75">
        <v>0</v>
      </c>
      <c r="H46" s="75">
        <v>0</v>
      </c>
      <c r="I46" s="75">
        <v>0</v>
      </c>
      <c r="J46" s="75">
        <v>934554.17</v>
      </c>
      <c r="K46" s="75">
        <v>133216.75</v>
      </c>
      <c r="L46" s="75">
        <v>0</v>
      </c>
      <c r="M46" s="75">
        <v>177678.5</v>
      </c>
      <c r="N46" s="75">
        <v>3951</v>
      </c>
      <c r="O46" s="75">
        <v>0</v>
      </c>
      <c r="P46" s="75">
        <v>0</v>
      </c>
      <c r="Q46" s="75">
        <v>10305.75</v>
      </c>
      <c r="R46" s="75">
        <v>0</v>
      </c>
      <c r="S46" s="75">
        <v>6393.25</v>
      </c>
      <c r="T46" s="75">
        <v>0</v>
      </c>
      <c r="U46" s="75">
        <v>0</v>
      </c>
      <c r="V46" s="75">
        <v>0</v>
      </c>
      <c r="W46" s="75">
        <v>161841</v>
      </c>
      <c r="X46" s="75">
        <v>8752.75</v>
      </c>
      <c r="Y46" s="75">
        <v>199493.23</v>
      </c>
      <c r="Z46" s="75">
        <v>0</v>
      </c>
      <c r="AA46" s="75">
        <v>0</v>
      </c>
      <c r="AB46" s="75">
        <v>29653</v>
      </c>
      <c r="AC46" s="75">
        <v>2988</v>
      </c>
      <c r="AD46" s="75">
        <v>0</v>
      </c>
      <c r="AE46" s="75">
        <v>1734833.5</v>
      </c>
      <c r="AF46" s="75">
        <v>0</v>
      </c>
      <c r="AG46" s="75">
        <v>0</v>
      </c>
      <c r="AH46" s="75">
        <v>18256</v>
      </c>
      <c r="AI46" s="75">
        <v>1380</v>
      </c>
      <c r="AJ46" s="75">
        <v>47052.959999999999</v>
      </c>
      <c r="AK46" s="75">
        <v>0</v>
      </c>
      <c r="AL46" s="75">
        <v>0</v>
      </c>
      <c r="AM46" s="75">
        <v>0</v>
      </c>
      <c r="AN46" s="75">
        <v>9943</v>
      </c>
      <c r="AO46" s="75">
        <v>60383.519999999997</v>
      </c>
      <c r="AP46" s="75">
        <v>6866</v>
      </c>
      <c r="AQ46" s="75">
        <v>666144.62</v>
      </c>
      <c r="AR46" s="75">
        <v>255167.84</v>
      </c>
      <c r="AS46" s="75">
        <v>35750</v>
      </c>
      <c r="AT46" s="75">
        <v>133283</v>
      </c>
      <c r="AU46" s="75">
        <v>10530.72</v>
      </c>
      <c r="AV46" s="75">
        <v>4966</v>
      </c>
      <c r="AW46" s="75">
        <v>73861.45</v>
      </c>
      <c r="AX46" s="75">
        <v>0</v>
      </c>
      <c r="AY46" s="75">
        <v>0</v>
      </c>
      <c r="AZ46" s="75">
        <v>3216</v>
      </c>
      <c r="BA46" s="75">
        <v>16296.96</v>
      </c>
      <c r="BB46" s="75">
        <v>20264</v>
      </c>
      <c r="BC46" s="75">
        <v>0</v>
      </c>
      <c r="BD46" s="75">
        <v>19277</v>
      </c>
      <c r="BE46" s="75">
        <v>38476</v>
      </c>
      <c r="BF46" s="75">
        <v>27304</v>
      </c>
      <c r="BG46" s="75">
        <v>0</v>
      </c>
      <c r="BH46" s="75">
        <v>0</v>
      </c>
      <c r="BI46" s="75">
        <v>0</v>
      </c>
      <c r="BJ46" s="75">
        <v>11149</v>
      </c>
      <c r="BK46" s="75">
        <v>0</v>
      </c>
      <c r="BL46" s="75">
        <v>0</v>
      </c>
      <c r="BM46" s="75">
        <v>0</v>
      </c>
      <c r="BN46" s="75">
        <v>0</v>
      </c>
      <c r="BO46" s="75">
        <v>0</v>
      </c>
      <c r="BP46" s="75">
        <v>600783</v>
      </c>
      <c r="BQ46" s="75">
        <v>0</v>
      </c>
      <c r="BR46" s="75">
        <v>33742</v>
      </c>
      <c r="BS46" s="75">
        <v>10896.24</v>
      </c>
      <c r="BT46" s="75">
        <v>0</v>
      </c>
      <c r="BU46" s="75">
        <v>280221.52</v>
      </c>
      <c r="BV46" s="75">
        <v>3908</v>
      </c>
      <c r="BW46" s="75">
        <v>0</v>
      </c>
      <c r="BX46" s="75">
        <v>16450.5</v>
      </c>
      <c r="BY46" s="76">
        <v>12531908.07</v>
      </c>
    </row>
    <row r="47" spans="1:77" x14ac:dyDescent="0.2">
      <c r="A47" s="82" t="s">
        <v>290</v>
      </c>
      <c r="B47" s="83"/>
      <c r="C47" s="84"/>
      <c r="D47" s="80">
        <f>SUM(D30:D46)</f>
        <v>385524049.65000004</v>
      </c>
      <c r="E47" s="80">
        <f t="shared" ref="E47:BP47" si="2">SUM(E30:E46)</f>
        <v>98811331.030000001</v>
      </c>
      <c r="F47" s="80">
        <f t="shared" si="2"/>
        <v>174143280.63999999</v>
      </c>
      <c r="G47" s="80">
        <f t="shared" si="2"/>
        <v>28901181.68</v>
      </c>
      <c r="H47" s="80">
        <f t="shared" si="2"/>
        <v>18678067.540000003</v>
      </c>
      <c r="I47" s="80">
        <f t="shared" si="2"/>
        <v>2521902.8800000004</v>
      </c>
      <c r="J47" s="80">
        <f t="shared" si="2"/>
        <v>706838002.73000014</v>
      </c>
      <c r="K47" s="80">
        <f t="shared" si="2"/>
        <v>64079022</v>
      </c>
      <c r="L47" s="80">
        <f t="shared" si="2"/>
        <v>5306883.8899999997</v>
      </c>
      <c r="M47" s="80">
        <f t="shared" si="2"/>
        <v>170129225.82999998</v>
      </c>
      <c r="N47" s="80">
        <f t="shared" si="2"/>
        <v>5466107.2999999998</v>
      </c>
      <c r="O47" s="80">
        <f t="shared" si="2"/>
        <v>20725227.25</v>
      </c>
      <c r="P47" s="80">
        <f t="shared" si="2"/>
        <v>123896062.69999999</v>
      </c>
      <c r="Q47" s="80">
        <f t="shared" si="2"/>
        <v>87722828.909999996</v>
      </c>
      <c r="R47" s="80">
        <f t="shared" si="2"/>
        <v>1635858.51</v>
      </c>
      <c r="S47" s="80">
        <f t="shared" si="2"/>
        <v>14057993.98</v>
      </c>
      <c r="T47" s="80">
        <f t="shared" si="2"/>
        <v>11406368.58</v>
      </c>
      <c r="U47" s="80">
        <f t="shared" si="2"/>
        <v>7399999.0499999998</v>
      </c>
      <c r="V47" s="80">
        <f t="shared" si="2"/>
        <v>514462098.58999997</v>
      </c>
      <c r="W47" s="80">
        <f t="shared" si="2"/>
        <v>77267783.989999995</v>
      </c>
      <c r="X47" s="80">
        <f t="shared" si="2"/>
        <v>18180592.169999998</v>
      </c>
      <c r="Y47" s="80">
        <f t="shared" si="2"/>
        <v>105255890.73</v>
      </c>
      <c r="Z47" s="80">
        <f t="shared" si="2"/>
        <v>6235387.5499999998</v>
      </c>
      <c r="AA47" s="80">
        <f t="shared" si="2"/>
        <v>12787439.970000001</v>
      </c>
      <c r="AB47" s="80">
        <f t="shared" si="2"/>
        <v>26343655.399999999</v>
      </c>
      <c r="AC47" s="80">
        <f t="shared" si="2"/>
        <v>6264314.4199999999</v>
      </c>
      <c r="AD47" s="80">
        <f t="shared" si="2"/>
        <v>4077485</v>
      </c>
      <c r="AE47" s="80">
        <f t="shared" si="2"/>
        <v>779400691.96000004</v>
      </c>
      <c r="AF47" s="80">
        <f t="shared" si="2"/>
        <v>8799468.1700000018</v>
      </c>
      <c r="AG47" s="80">
        <f t="shared" si="2"/>
        <v>4396820.0600000005</v>
      </c>
      <c r="AH47" s="80">
        <f t="shared" si="2"/>
        <v>6581767.6799999997</v>
      </c>
      <c r="AI47" s="80">
        <f t="shared" si="2"/>
        <v>5659618.2599999998</v>
      </c>
      <c r="AJ47" s="80">
        <f t="shared" si="2"/>
        <v>12803737.460000001</v>
      </c>
      <c r="AK47" s="80">
        <f t="shared" si="2"/>
        <v>8010407.6300000008</v>
      </c>
      <c r="AL47" s="80">
        <f t="shared" si="2"/>
        <v>6801152.5</v>
      </c>
      <c r="AM47" s="80">
        <f t="shared" si="2"/>
        <v>15027348.5</v>
      </c>
      <c r="AN47" s="80">
        <f t="shared" si="2"/>
        <v>6815430.7800000003</v>
      </c>
      <c r="AO47" s="80">
        <f t="shared" si="2"/>
        <v>8743350.5500000007</v>
      </c>
      <c r="AP47" s="80">
        <f t="shared" si="2"/>
        <v>6392483.7000000002</v>
      </c>
      <c r="AQ47" s="80">
        <f t="shared" si="2"/>
        <v>190908657.78</v>
      </c>
      <c r="AR47" s="80">
        <f t="shared" si="2"/>
        <v>4477306.540000001</v>
      </c>
      <c r="AS47" s="80">
        <f t="shared" si="2"/>
        <v>4533019.3999999994</v>
      </c>
      <c r="AT47" s="80">
        <f t="shared" si="2"/>
        <v>7354533.5699999994</v>
      </c>
      <c r="AU47" s="80">
        <f t="shared" si="2"/>
        <v>4055600.8800000004</v>
      </c>
      <c r="AV47" s="80">
        <f t="shared" si="2"/>
        <v>483708.5</v>
      </c>
      <c r="AW47" s="80">
        <f t="shared" si="2"/>
        <v>4869932.8500000006</v>
      </c>
      <c r="AX47" s="80">
        <f t="shared" si="2"/>
        <v>468008165.77999997</v>
      </c>
      <c r="AY47" s="80">
        <f t="shared" si="2"/>
        <v>9142747.5</v>
      </c>
      <c r="AZ47" s="80">
        <f t="shared" si="2"/>
        <v>12638086.25</v>
      </c>
      <c r="BA47" s="80">
        <f t="shared" si="2"/>
        <v>19504110.329999998</v>
      </c>
      <c r="BB47" s="80">
        <f t="shared" si="2"/>
        <v>32722649.280000005</v>
      </c>
      <c r="BC47" s="80">
        <f t="shared" si="2"/>
        <v>13915088.5</v>
      </c>
      <c r="BD47" s="80">
        <f t="shared" si="2"/>
        <v>57789826.550000004</v>
      </c>
      <c r="BE47" s="80">
        <f t="shared" si="2"/>
        <v>56166803.75</v>
      </c>
      <c r="BF47" s="80">
        <f t="shared" si="2"/>
        <v>13696347.940000001</v>
      </c>
      <c r="BG47" s="80">
        <f t="shared" si="2"/>
        <v>3079208.8</v>
      </c>
      <c r="BH47" s="80">
        <f t="shared" si="2"/>
        <v>1642076.25</v>
      </c>
      <c r="BI47" s="80">
        <f t="shared" si="2"/>
        <v>393873224.34999996</v>
      </c>
      <c r="BJ47" s="80">
        <f t="shared" si="2"/>
        <v>103764670.44</v>
      </c>
      <c r="BK47" s="80">
        <f t="shared" si="2"/>
        <v>9291638.0199999996</v>
      </c>
      <c r="BL47" s="80">
        <f t="shared" si="2"/>
        <v>5138602.07</v>
      </c>
      <c r="BM47" s="80">
        <f t="shared" si="2"/>
        <v>3134470.77</v>
      </c>
      <c r="BN47" s="80">
        <f t="shared" si="2"/>
        <v>8505214.1999999993</v>
      </c>
      <c r="BO47" s="80">
        <f t="shared" si="2"/>
        <v>3609937.8099999996</v>
      </c>
      <c r="BP47" s="80">
        <f t="shared" si="2"/>
        <v>398896062.33999997</v>
      </c>
      <c r="BQ47" s="80">
        <f t="shared" ref="BQ47:BX47" si="3">SUM(BQ30:BQ46)</f>
        <v>11978337.84</v>
      </c>
      <c r="BR47" s="80">
        <f t="shared" si="3"/>
        <v>12972038.99</v>
      </c>
      <c r="BS47" s="80">
        <f t="shared" si="3"/>
        <v>13802814.129999999</v>
      </c>
      <c r="BT47" s="80">
        <f t="shared" si="3"/>
        <v>24111182.209999997</v>
      </c>
      <c r="BU47" s="80">
        <f t="shared" si="3"/>
        <v>71434008.939999998</v>
      </c>
      <c r="BV47" s="80">
        <f t="shared" si="3"/>
        <v>10960461.58</v>
      </c>
      <c r="BW47" s="80">
        <f t="shared" si="3"/>
        <v>6511694.5499999998</v>
      </c>
      <c r="BX47" s="80">
        <f t="shared" si="3"/>
        <v>6480129.6399999997</v>
      </c>
      <c r="BY47" s="81">
        <f>SUM(BY30:BY46)</f>
        <v>4379941155.9802999</v>
      </c>
    </row>
    <row r="48" spans="1:77" x14ac:dyDescent="0.2">
      <c r="A48" s="73" t="s">
        <v>291</v>
      </c>
      <c r="B48" s="74" t="s">
        <v>292</v>
      </c>
      <c r="C48" s="73" t="s">
        <v>293</v>
      </c>
      <c r="D48" s="75">
        <v>150019422.59999999</v>
      </c>
      <c r="E48" s="75">
        <v>43549900</v>
      </c>
      <c r="F48" s="75">
        <v>51459417.350000001</v>
      </c>
      <c r="G48" s="75">
        <v>28409589.710000001</v>
      </c>
      <c r="H48" s="75">
        <v>21934126.329999998</v>
      </c>
      <c r="I48" s="75">
        <v>7653813.6699999999</v>
      </c>
      <c r="J48" s="75">
        <v>262708670.34</v>
      </c>
      <c r="K48" s="75">
        <v>34179202.719999999</v>
      </c>
      <c r="L48" s="75">
        <v>14519237.33</v>
      </c>
      <c r="M48" s="75">
        <v>83211891.930000007</v>
      </c>
      <c r="N48" s="75">
        <v>12767806.779999999</v>
      </c>
      <c r="O48" s="75">
        <v>30299328.57</v>
      </c>
      <c r="P48" s="75">
        <v>58851646.840000004</v>
      </c>
      <c r="Q48" s="75">
        <v>51126900.399999999</v>
      </c>
      <c r="R48" s="75">
        <v>6936488.0599999996</v>
      </c>
      <c r="S48" s="75">
        <v>27546450.48</v>
      </c>
      <c r="T48" s="75">
        <v>20463358.640000001</v>
      </c>
      <c r="U48" s="75">
        <v>7743320</v>
      </c>
      <c r="V48" s="75">
        <v>194040434.96000001</v>
      </c>
      <c r="W48" s="75">
        <v>58695058.509999998</v>
      </c>
      <c r="X48" s="75">
        <v>27665894.84</v>
      </c>
      <c r="Y48" s="75">
        <v>55654948.479999997</v>
      </c>
      <c r="Z48" s="75">
        <v>15920760</v>
      </c>
      <c r="AA48" s="75">
        <v>27385101.940000001</v>
      </c>
      <c r="AB48" s="75">
        <v>15379601.67</v>
      </c>
      <c r="AC48" s="75">
        <v>9974874.8399999999</v>
      </c>
      <c r="AD48" s="75">
        <v>8132501.6600000001</v>
      </c>
      <c r="AE48" s="75">
        <v>235136113.63999999</v>
      </c>
      <c r="AF48" s="75">
        <v>12823450</v>
      </c>
      <c r="AG48" s="75">
        <v>12829586</v>
      </c>
      <c r="AH48" s="75">
        <v>12968140</v>
      </c>
      <c r="AI48" s="75">
        <v>12684589.68</v>
      </c>
      <c r="AJ48" s="75">
        <v>19067947.969999999</v>
      </c>
      <c r="AK48" s="75">
        <v>14570178.960000001</v>
      </c>
      <c r="AL48" s="75">
        <v>14056641.76</v>
      </c>
      <c r="AM48" s="75">
        <v>21789026.460000001</v>
      </c>
      <c r="AN48" s="75">
        <v>10367180</v>
      </c>
      <c r="AO48" s="75">
        <v>13604895.67</v>
      </c>
      <c r="AP48" s="75">
        <v>12964269.609999999</v>
      </c>
      <c r="AQ48" s="75">
        <v>103122288.66</v>
      </c>
      <c r="AR48" s="75">
        <v>11415390</v>
      </c>
      <c r="AS48" s="75">
        <v>14776660</v>
      </c>
      <c r="AT48" s="75">
        <v>14604560</v>
      </c>
      <c r="AU48" s="75">
        <v>14649930</v>
      </c>
      <c r="AV48" s="75">
        <v>3969170</v>
      </c>
      <c r="AW48" s="75">
        <v>6649790</v>
      </c>
      <c r="AX48" s="75">
        <v>196891637.55000001</v>
      </c>
      <c r="AY48" s="75">
        <v>14853299.74</v>
      </c>
      <c r="AZ48" s="75">
        <v>20434450</v>
      </c>
      <c r="BA48" s="75">
        <v>32613073.050000001</v>
      </c>
      <c r="BB48" s="75">
        <v>30781233.260000002</v>
      </c>
      <c r="BC48" s="75">
        <v>21156520</v>
      </c>
      <c r="BD48" s="75">
        <v>28983040.25</v>
      </c>
      <c r="BE48" s="75">
        <v>34042055.799999997</v>
      </c>
      <c r="BF48" s="75">
        <v>19318920.960000001</v>
      </c>
      <c r="BG48" s="75">
        <v>8315190</v>
      </c>
      <c r="BH48" s="75">
        <v>4919287.42</v>
      </c>
      <c r="BI48" s="75">
        <v>153404032.22999999</v>
      </c>
      <c r="BJ48" s="75">
        <v>49048889.869999997</v>
      </c>
      <c r="BK48" s="75">
        <v>17668282.5</v>
      </c>
      <c r="BL48" s="75">
        <v>13564281.810000001</v>
      </c>
      <c r="BM48" s="75">
        <v>21866650</v>
      </c>
      <c r="BN48" s="75">
        <v>26529210</v>
      </c>
      <c r="BO48" s="75">
        <v>14094474.84</v>
      </c>
      <c r="BP48" s="75">
        <v>91496808.390000001</v>
      </c>
      <c r="BQ48" s="75">
        <v>12859982</v>
      </c>
      <c r="BR48" s="75">
        <v>12259920</v>
      </c>
      <c r="BS48" s="75">
        <v>24343357.43</v>
      </c>
      <c r="BT48" s="75">
        <v>23619647.739999998</v>
      </c>
      <c r="BU48" s="75">
        <v>40369393.939999998</v>
      </c>
      <c r="BV48" s="75">
        <v>13799820</v>
      </c>
      <c r="BW48" s="75">
        <v>5816020</v>
      </c>
      <c r="BX48" s="75">
        <v>6470997.4199999999</v>
      </c>
      <c r="BY48" s="76">
        <v>2179784348.2399993</v>
      </c>
    </row>
    <row r="49" spans="1:77" x14ac:dyDescent="0.2">
      <c r="A49" s="73" t="s">
        <v>291</v>
      </c>
      <c r="B49" s="74" t="s">
        <v>294</v>
      </c>
      <c r="C49" s="73" t="s">
        <v>295</v>
      </c>
      <c r="D49" s="75">
        <v>14562170</v>
      </c>
      <c r="E49" s="75">
        <v>681520</v>
      </c>
      <c r="F49" s="75">
        <v>1216120</v>
      </c>
      <c r="G49" s="75">
        <v>680240</v>
      </c>
      <c r="H49" s="75">
        <v>882280</v>
      </c>
      <c r="I49" s="75">
        <v>432040</v>
      </c>
      <c r="J49" s="75">
        <v>18886491.280000001</v>
      </c>
      <c r="K49" s="75">
        <v>6070901.2800000003</v>
      </c>
      <c r="L49" s="75">
        <v>548920</v>
      </c>
      <c r="M49" s="75">
        <v>2591500</v>
      </c>
      <c r="N49" s="75">
        <v>2310270</v>
      </c>
      <c r="O49" s="75">
        <v>2577705.16</v>
      </c>
      <c r="P49" s="75">
        <v>2582737.7400000002</v>
      </c>
      <c r="Q49" s="75">
        <v>4876081.29</v>
      </c>
      <c r="R49" s="75">
        <v>158534.48000000001</v>
      </c>
      <c r="S49" s="75">
        <v>3189563.1</v>
      </c>
      <c r="T49" s="75">
        <v>981810</v>
      </c>
      <c r="U49" s="75">
        <v>148820</v>
      </c>
      <c r="V49" s="75">
        <v>12271202.26</v>
      </c>
      <c r="W49" s="75">
        <v>3250199.48</v>
      </c>
      <c r="X49" s="75">
        <v>1362160</v>
      </c>
      <c r="Y49" s="75">
        <v>2069160</v>
      </c>
      <c r="Z49" s="75">
        <v>861870</v>
      </c>
      <c r="AA49" s="75">
        <v>1484350</v>
      </c>
      <c r="AB49" s="75">
        <v>728010.9</v>
      </c>
      <c r="AC49" s="75">
        <v>208600</v>
      </c>
      <c r="AD49" s="75">
        <v>0</v>
      </c>
      <c r="AE49" s="75">
        <v>17810465.16</v>
      </c>
      <c r="AF49" s="75">
        <v>5190850</v>
      </c>
      <c r="AG49" s="75">
        <v>0</v>
      </c>
      <c r="AH49" s="75">
        <v>643650</v>
      </c>
      <c r="AI49" s="75">
        <v>686733.79</v>
      </c>
      <c r="AJ49" s="75">
        <v>1622100</v>
      </c>
      <c r="AK49" s="75">
        <v>1378170</v>
      </c>
      <c r="AL49" s="75">
        <v>1830540</v>
      </c>
      <c r="AM49" s="75">
        <v>945910</v>
      </c>
      <c r="AN49" s="75">
        <v>499220</v>
      </c>
      <c r="AO49" s="75">
        <v>508550</v>
      </c>
      <c r="AP49" s="75">
        <v>1346730</v>
      </c>
      <c r="AQ49" s="75">
        <v>11342749.35</v>
      </c>
      <c r="AR49" s="75">
        <v>6731670</v>
      </c>
      <c r="AS49" s="75">
        <v>745290</v>
      </c>
      <c r="AT49" s="75">
        <v>685650</v>
      </c>
      <c r="AU49" s="75">
        <v>499450</v>
      </c>
      <c r="AV49" s="75">
        <v>323960</v>
      </c>
      <c r="AW49" s="75">
        <v>558810</v>
      </c>
      <c r="AX49" s="75">
        <v>0</v>
      </c>
      <c r="AY49" s="75">
        <v>0</v>
      </c>
      <c r="AZ49" s="75">
        <v>622020</v>
      </c>
      <c r="BA49" s="75">
        <v>0</v>
      </c>
      <c r="BB49" s="75">
        <v>1300950</v>
      </c>
      <c r="BC49" s="75">
        <v>0</v>
      </c>
      <c r="BD49" s="75">
        <v>1520699</v>
      </c>
      <c r="BE49" s="75">
        <v>0</v>
      </c>
      <c r="BF49" s="75">
        <v>336103.22</v>
      </c>
      <c r="BG49" s="75">
        <v>370405</v>
      </c>
      <c r="BH49" s="75">
        <v>0</v>
      </c>
      <c r="BI49" s="75">
        <v>16562170</v>
      </c>
      <c r="BJ49" s="75">
        <v>2762860</v>
      </c>
      <c r="BK49" s="75">
        <v>764549.68</v>
      </c>
      <c r="BL49" s="75">
        <v>1056240</v>
      </c>
      <c r="BM49" s="75">
        <v>0</v>
      </c>
      <c r="BN49" s="75">
        <v>441070</v>
      </c>
      <c r="BO49" s="75">
        <v>151080</v>
      </c>
      <c r="BP49" s="75">
        <v>4333201.67</v>
      </c>
      <c r="BQ49" s="75">
        <v>1428130</v>
      </c>
      <c r="BR49" s="75">
        <v>1018705.16</v>
      </c>
      <c r="BS49" s="75">
        <v>356382</v>
      </c>
      <c r="BT49" s="75">
        <v>1845840</v>
      </c>
      <c r="BU49" s="75">
        <v>2839440</v>
      </c>
      <c r="BV49" s="75">
        <v>798350</v>
      </c>
      <c r="BW49" s="75">
        <v>33887.1</v>
      </c>
      <c r="BX49" s="75">
        <v>0</v>
      </c>
      <c r="BY49" s="76">
        <v>151674327.83000001</v>
      </c>
    </row>
    <row r="50" spans="1:77" x14ac:dyDescent="0.2">
      <c r="A50" s="73" t="s">
        <v>291</v>
      </c>
      <c r="B50" s="74" t="s">
        <v>296</v>
      </c>
      <c r="C50" s="73" t="s">
        <v>297</v>
      </c>
      <c r="D50" s="75">
        <v>70000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70000</v>
      </c>
      <c r="K50" s="75">
        <v>0</v>
      </c>
      <c r="L50" s="75">
        <v>0</v>
      </c>
      <c r="M50" s="75">
        <v>70000</v>
      </c>
      <c r="N50" s="75">
        <v>0</v>
      </c>
      <c r="O50" s="75">
        <v>24500</v>
      </c>
      <c r="P50" s="75">
        <v>515526.76</v>
      </c>
      <c r="Q50" s="75">
        <v>0</v>
      </c>
      <c r="R50" s="75">
        <v>0</v>
      </c>
      <c r="S50" s="75">
        <v>0</v>
      </c>
      <c r="T50" s="75">
        <v>0</v>
      </c>
      <c r="U50" s="75">
        <v>117600</v>
      </c>
      <c r="V50" s="75">
        <v>208600</v>
      </c>
      <c r="W50" s="75">
        <v>0</v>
      </c>
      <c r="X50" s="75">
        <v>0</v>
      </c>
      <c r="Y50" s="75">
        <v>108838.7</v>
      </c>
      <c r="Z50" s="75">
        <v>145600</v>
      </c>
      <c r="AA50" s="75">
        <v>0</v>
      </c>
      <c r="AB50" s="75">
        <v>0</v>
      </c>
      <c r="AC50" s="75">
        <v>0</v>
      </c>
      <c r="AD50" s="75">
        <v>0</v>
      </c>
      <c r="AE50" s="75">
        <v>70000</v>
      </c>
      <c r="AF50" s="75">
        <v>0</v>
      </c>
      <c r="AG50" s="75">
        <v>0</v>
      </c>
      <c r="AH50" s="75">
        <v>0</v>
      </c>
      <c r="AI50" s="75">
        <v>0</v>
      </c>
      <c r="AJ50" s="75">
        <v>0</v>
      </c>
      <c r="AK50" s="75">
        <v>0</v>
      </c>
      <c r="AL50" s="75">
        <v>0</v>
      </c>
      <c r="AM50" s="75">
        <v>0</v>
      </c>
      <c r="AN50" s="75">
        <v>0</v>
      </c>
      <c r="AO50" s="75">
        <v>0</v>
      </c>
      <c r="AP50" s="75">
        <v>0</v>
      </c>
      <c r="AQ50" s="75">
        <v>70000</v>
      </c>
      <c r="AR50" s="75">
        <v>0</v>
      </c>
      <c r="AS50" s="75">
        <v>0</v>
      </c>
      <c r="AT50" s="75">
        <v>0</v>
      </c>
      <c r="AU50" s="75">
        <v>0</v>
      </c>
      <c r="AV50" s="75">
        <v>0</v>
      </c>
      <c r="AW50" s="75">
        <v>0</v>
      </c>
      <c r="AX50" s="75">
        <v>70000</v>
      </c>
      <c r="AY50" s="75">
        <v>0</v>
      </c>
      <c r="AZ50" s="75">
        <v>0</v>
      </c>
      <c r="BA50" s="75">
        <v>0</v>
      </c>
      <c r="BB50" s="75">
        <v>0</v>
      </c>
      <c r="BC50" s="75">
        <v>0</v>
      </c>
      <c r="BD50" s="75">
        <v>0</v>
      </c>
      <c r="BE50" s="75">
        <v>0</v>
      </c>
      <c r="BF50" s="75">
        <v>0</v>
      </c>
      <c r="BG50" s="75">
        <v>0</v>
      </c>
      <c r="BH50" s="75">
        <v>0</v>
      </c>
      <c r="BI50" s="75">
        <v>70000</v>
      </c>
      <c r="BJ50" s="75">
        <v>0</v>
      </c>
      <c r="BK50" s="75">
        <v>0</v>
      </c>
      <c r="BL50" s="75">
        <v>0</v>
      </c>
      <c r="BM50" s="75">
        <v>0</v>
      </c>
      <c r="BN50" s="75">
        <v>0</v>
      </c>
      <c r="BO50" s="75">
        <v>0</v>
      </c>
      <c r="BP50" s="75">
        <v>70000</v>
      </c>
      <c r="BQ50" s="75">
        <v>0</v>
      </c>
      <c r="BR50" s="75">
        <v>0</v>
      </c>
      <c r="BS50" s="75">
        <v>0</v>
      </c>
      <c r="BT50" s="75">
        <v>0</v>
      </c>
      <c r="BU50" s="75">
        <v>0</v>
      </c>
      <c r="BV50" s="75">
        <v>0</v>
      </c>
      <c r="BW50" s="75">
        <v>0</v>
      </c>
      <c r="BX50" s="75">
        <v>0</v>
      </c>
      <c r="BY50" s="76">
        <v>2760656.45</v>
      </c>
    </row>
    <row r="51" spans="1:77" x14ac:dyDescent="0.2">
      <c r="A51" s="73" t="s">
        <v>291</v>
      </c>
      <c r="B51" s="74" t="s">
        <v>298</v>
      </c>
      <c r="C51" s="73" t="s">
        <v>299</v>
      </c>
      <c r="D51" s="75">
        <v>9164989.4000000004</v>
      </c>
      <c r="E51" s="75">
        <v>2204275</v>
      </c>
      <c r="F51" s="75">
        <v>2051609.68</v>
      </c>
      <c r="G51" s="75">
        <v>476200</v>
      </c>
      <c r="H51" s="75">
        <v>945700</v>
      </c>
      <c r="I51" s="75">
        <v>88200</v>
      </c>
      <c r="J51" s="75">
        <v>11666128.77</v>
      </c>
      <c r="K51" s="75">
        <v>1883569</v>
      </c>
      <c r="L51" s="75">
        <v>539700</v>
      </c>
      <c r="M51" s="75">
        <v>3022355.39</v>
      </c>
      <c r="N51" s="75">
        <v>691012.9</v>
      </c>
      <c r="O51" s="75">
        <v>1365416.13</v>
      </c>
      <c r="P51" s="75">
        <v>2573531.1800000002</v>
      </c>
      <c r="Q51" s="75">
        <v>2535430.84</v>
      </c>
      <c r="R51" s="75">
        <v>0</v>
      </c>
      <c r="S51" s="75">
        <v>1833300</v>
      </c>
      <c r="T51" s="75">
        <v>811751.61</v>
      </c>
      <c r="U51" s="75">
        <v>166600</v>
      </c>
      <c r="V51" s="75">
        <v>10741041.609999999</v>
      </c>
      <c r="W51" s="75">
        <v>1992538.71</v>
      </c>
      <c r="X51" s="75">
        <v>1662500</v>
      </c>
      <c r="Y51" s="75">
        <v>2686076.83</v>
      </c>
      <c r="Z51" s="75">
        <v>813400</v>
      </c>
      <c r="AA51" s="75">
        <v>1514100</v>
      </c>
      <c r="AB51" s="75">
        <v>602700</v>
      </c>
      <c r="AC51" s="75">
        <v>117600</v>
      </c>
      <c r="AD51" s="75">
        <v>203233.33</v>
      </c>
      <c r="AE51" s="75">
        <v>12288413.880000001</v>
      </c>
      <c r="AF51" s="75">
        <v>991501.07</v>
      </c>
      <c r="AG51" s="75">
        <v>627200</v>
      </c>
      <c r="AH51" s="75">
        <v>754726.8</v>
      </c>
      <c r="AI51" s="75">
        <v>608164.52</v>
      </c>
      <c r="AJ51" s="75">
        <v>921745.71</v>
      </c>
      <c r="AK51" s="75">
        <v>0</v>
      </c>
      <c r="AL51" s="75">
        <v>679896.22</v>
      </c>
      <c r="AM51" s="75">
        <v>1024212.9</v>
      </c>
      <c r="AN51" s="75">
        <v>361900</v>
      </c>
      <c r="AO51" s="75">
        <v>709100</v>
      </c>
      <c r="AP51" s="75">
        <v>655900</v>
      </c>
      <c r="AQ51" s="75">
        <v>6884782.2599999998</v>
      </c>
      <c r="AR51" s="75">
        <v>809900</v>
      </c>
      <c r="AS51" s="75">
        <v>731500</v>
      </c>
      <c r="AT51" s="75">
        <v>792050</v>
      </c>
      <c r="AU51" s="75">
        <v>718200</v>
      </c>
      <c r="AV51" s="75">
        <v>137200</v>
      </c>
      <c r="AW51" s="75">
        <v>277900</v>
      </c>
      <c r="AX51" s="75">
        <v>9898165.1600000001</v>
      </c>
      <c r="AY51" s="75">
        <v>404900</v>
      </c>
      <c r="AZ51" s="75">
        <v>1147300</v>
      </c>
      <c r="BA51" s="75">
        <v>559160.67000000004</v>
      </c>
      <c r="BB51" s="75">
        <v>1663129.03</v>
      </c>
      <c r="BC51" s="75">
        <v>235200</v>
      </c>
      <c r="BD51" s="75">
        <v>1321200</v>
      </c>
      <c r="BE51" s="75">
        <v>1395258.06</v>
      </c>
      <c r="BF51" s="75">
        <v>992148.39</v>
      </c>
      <c r="BG51" s="75">
        <v>464100</v>
      </c>
      <c r="BH51" s="75">
        <v>280000</v>
      </c>
      <c r="BI51" s="75">
        <v>8951266.4000000004</v>
      </c>
      <c r="BJ51" s="75">
        <v>0</v>
      </c>
      <c r="BK51" s="75">
        <v>722516.67</v>
      </c>
      <c r="BL51" s="75">
        <v>450800</v>
      </c>
      <c r="BM51" s="75">
        <v>1216396.77</v>
      </c>
      <c r="BN51" s="75">
        <v>1364300</v>
      </c>
      <c r="BO51" s="75">
        <v>721000</v>
      </c>
      <c r="BP51" s="75">
        <v>5182367.2</v>
      </c>
      <c r="BQ51" s="75">
        <v>754016.67</v>
      </c>
      <c r="BR51" s="75">
        <v>638851.61</v>
      </c>
      <c r="BS51" s="75">
        <v>883728.23</v>
      </c>
      <c r="BT51" s="75">
        <v>912100</v>
      </c>
      <c r="BU51" s="75">
        <v>1775741.94</v>
      </c>
      <c r="BV51" s="75">
        <v>704200</v>
      </c>
      <c r="BW51" s="75">
        <v>127400</v>
      </c>
      <c r="BX51" s="75">
        <v>112700</v>
      </c>
      <c r="BY51" s="76">
        <v>114332020.61000001</v>
      </c>
    </row>
    <row r="52" spans="1:77" x14ac:dyDescent="0.2">
      <c r="A52" s="73" t="s">
        <v>291</v>
      </c>
      <c r="B52" s="74" t="s">
        <v>300</v>
      </c>
      <c r="C52" s="73" t="s">
        <v>301</v>
      </c>
      <c r="D52" s="75">
        <v>1108800</v>
      </c>
      <c r="E52" s="75">
        <v>138600</v>
      </c>
      <c r="F52" s="75">
        <v>70000</v>
      </c>
      <c r="G52" s="75">
        <v>1313637.8999999999</v>
      </c>
      <c r="H52" s="75">
        <v>138600</v>
      </c>
      <c r="I52" s="75">
        <v>69300</v>
      </c>
      <c r="J52" s="75">
        <v>2532251.61</v>
      </c>
      <c r="K52" s="75">
        <v>0</v>
      </c>
      <c r="L52" s="75">
        <v>0</v>
      </c>
      <c r="M52" s="75">
        <v>138600</v>
      </c>
      <c r="N52" s="75">
        <v>78400</v>
      </c>
      <c r="O52" s="75">
        <v>285500</v>
      </c>
      <c r="P52" s="75">
        <v>0</v>
      </c>
      <c r="Q52" s="75">
        <v>415800</v>
      </c>
      <c r="R52" s="75">
        <v>254800</v>
      </c>
      <c r="S52" s="75">
        <v>0</v>
      </c>
      <c r="T52" s="75">
        <v>0</v>
      </c>
      <c r="U52" s="75">
        <v>0</v>
      </c>
      <c r="V52" s="75">
        <v>2900530.32</v>
      </c>
      <c r="W52" s="75">
        <v>207900</v>
      </c>
      <c r="X52" s="75">
        <v>138600</v>
      </c>
      <c r="Y52" s="75">
        <v>142100</v>
      </c>
      <c r="Z52" s="75">
        <v>0</v>
      </c>
      <c r="AA52" s="75">
        <v>69300</v>
      </c>
      <c r="AB52" s="75">
        <v>0</v>
      </c>
      <c r="AC52" s="75">
        <v>0</v>
      </c>
      <c r="AD52" s="75">
        <v>0</v>
      </c>
      <c r="AE52" s="75">
        <v>1267096.77</v>
      </c>
      <c r="AF52" s="75">
        <v>9900</v>
      </c>
      <c r="AG52" s="75">
        <v>39200</v>
      </c>
      <c r="AH52" s="75">
        <v>0</v>
      </c>
      <c r="AI52" s="75">
        <v>0</v>
      </c>
      <c r="AJ52" s="75">
        <v>0</v>
      </c>
      <c r="AK52" s="75">
        <v>781666.66</v>
      </c>
      <c r="AL52" s="75">
        <v>69300</v>
      </c>
      <c r="AM52" s="75">
        <v>69300</v>
      </c>
      <c r="AN52" s="75">
        <v>0</v>
      </c>
      <c r="AO52" s="75">
        <v>0</v>
      </c>
      <c r="AP52" s="75">
        <v>0</v>
      </c>
      <c r="AQ52" s="75">
        <v>99780.65</v>
      </c>
      <c r="AR52" s="75">
        <v>0</v>
      </c>
      <c r="AS52" s="75">
        <v>0</v>
      </c>
      <c r="AT52" s="75">
        <v>0</v>
      </c>
      <c r="AU52" s="75">
        <v>0</v>
      </c>
      <c r="AV52" s="75">
        <v>0</v>
      </c>
      <c r="AW52" s="75">
        <v>0</v>
      </c>
      <c r="AX52" s="75">
        <v>979893.55</v>
      </c>
      <c r="AY52" s="75">
        <v>78400</v>
      </c>
      <c r="AZ52" s="75">
        <v>69300</v>
      </c>
      <c r="BA52" s="75">
        <v>1531600</v>
      </c>
      <c r="BB52" s="75">
        <v>706718.38</v>
      </c>
      <c r="BC52" s="75">
        <v>0</v>
      </c>
      <c r="BD52" s="75">
        <v>126600</v>
      </c>
      <c r="BE52" s="75">
        <v>69300</v>
      </c>
      <c r="BF52" s="75">
        <v>69300</v>
      </c>
      <c r="BG52" s="75">
        <v>69300</v>
      </c>
      <c r="BH52" s="75">
        <v>0</v>
      </c>
      <c r="BI52" s="75">
        <v>775773.33</v>
      </c>
      <c r="BJ52" s="75">
        <v>2875271.24</v>
      </c>
      <c r="BK52" s="75">
        <v>0</v>
      </c>
      <c r="BL52" s="75">
        <v>416500</v>
      </c>
      <c r="BM52" s="75">
        <v>173058.06</v>
      </c>
      <c r="BN52" s="75">
        <v>0</v>
      </c>
      <c r="BO52" s="75">
        <v>112000</v>
      </c>
      <c r="BP52" s="75">
        <v>277200</v>
      </c>
      <c r="BQ52" s="75">
        <v>0</v>
      </c>
      <c r="BR52" s="75">
        <v>0</v>
      </c>
      <c r="BS52" s="75">
        <v>69300</v>
      </c>
      <c r="BT52" s="75">
        <v>0</v>
      </c>
      <c r="BU52" s="75">
        <v>138600</v>
      </c>
      <c r="BV52" s="75">
        <v>0</v>
      </c>
      <c r="BW52" s="75">
        <v>0</v>
      </c>
      <c r="BX52" s="75">
        <v>0</v>
      </c>
      <c r="BY52" s="76">
        <v>16402450.790000001</v>
      </c>
    </row>
    <row r="53" spans="1:77" x14ac:dyDescent="0.2">
      <c r="A53" s="73" t="s">
        <v>291</v>
      </c>
      <c r="B53" s="74" t="s">
        <v>302</v>
      </c>
      <c r="C53" s="73" t="s">
        <v>303</v>
      </c>
      <c r="D53" s="75">
        <v>0</v>
      </c>
      <c r="E53" s="75">
        <v>0</v>
      </c>
      <c r="F53" s="75">
        <v>12579.18</v>
      </c>
      <c r="G53" s="75">
        <v>0</v>
      </c>
      <c r="H53" s="75">
        <v>373800</v>
      </c>
      <c r="I53" s="75">
        <v>0</v>
      </c>
      <c r="J53" s="75">
        <v>76972.92</v>
      </c>
      <c r="K53" s="75">
        <v>433300</v>
      </c>
      <c r="L53" s="75">
        <v>0</v>
      </c>
      <c r="M53" s="75">
        <v>19518.36</v>
      </c>
      <c r="N53" s="75">
        <v>0</v>
      </c>
      <c r="O53" s="75">
        <v>12522.3</v>
      </c>
      <c r="P53" s="75">
        <v>0</v>
      </c>
      <c r="Q53" s="75">
        <v>33271.14</v>
      </c>
      <c r="R53" s="75">
        <v>0</v>
      </c>
      <c r="S53" s="75">
        <v>0</v>
      </c>
      <c r="T53" s="75">
        <v>0</v>
      </c>
      <c r="U53" s="75">
        <v>0</v>
      </c>
      <c r="V53" s="75">
        <v>123776.61</v>
      </c>
      <c r="W53" s="75">
        <v>0</v>
      </c>
      <c r="X53" s="75">
        <v>0</v>
      </c>
      <c r="Y53" s="75">
        <v>10852.6</v>
      </c>
      <c r="Z53" s="75">
        <v>0</v>
      </c>
      <c r="AA53" s="75">
        <v>0</v>
      </c>
      <c r="AB53" s="75">
        <v>0</v>
      </c>
      <c r="AC53" s="75">
        <v>0</v>
      </c>
      <c r="AD53" s="75">
        <v>0</v>
      </c>
      <c r="AE53" s="75">
        <v>82737.960000000006</v>
      </c>
      <c r="AF53" s="75">
        <v>0</v>
      </c>
      <c r="AG53" s="75">
        <v>0</v>
      </c>
      <c r="AH53" s="75">
        <v>0</v>
      </c>
      <c r="AI53" s="75">
        <v>0</v>
      </c>
      <c r="AJ53" s="75">
        <v>0</v>
      </c>
      <c r="AK53" s="75">
        <v>0</v>
      </c>
      <c r="AL53" s="75">
        <v>11448.96</v>
      </c>
      <c r="AM53" s="75">
        <v>12880.08</v>
      </c>
      <c r="AN53" s="75">
        <v>0</v>
      </c>
      <c r="AO53" s="75">
        <v>0</v>
      </c>
      <c r="AP53" s="75">
        <v>0</v>
      </c>
      <c r="AQ53" s="75">
        <v>31509.66</v>
      </c>
      <c r="AR53" s="75">
        <v>0</v>
      </c>
      <c r="AS53" s="75">
        <v>0</v>
      </c>
      <c r="AT53" s="75">
        <v>0</v>
      </c>
      <c r="AU53" s="75">
        <v>39200</v>
      </c>
      <c r="AV53" s="75">
        <v>0</v>
      </c>
      <c r="AW53" s="75">
        <v>0</v>
      </c>
      <c r="AX53" s="75">
        <v>111076.86</v>
      </c>
      <c r="AY53" s="75">
        <v>0</v>
      </c>
      <c r="AZ53" s="75">
        <v>0</v>
      </c>
      <c r="BA53" s="75">
        <v>0</v>
      </c>
      <c r="BB53" s="75">
        <v>0</v>
      </c>
      <c r="BC53" s="75">
        <v>0</v>
      </c>
      <c r="BD53" s="75">
        <v>0</v>
      </c>
      <c r="BE53" s="75">
        <v>13595.64</v>
      </c>
      <c r="BF53" s="75">
        <v>0</v>
      </c>
      <c r="BG53" s="75">
        <v>0</v>
      </c>
      <c r="BH53" s="75">
        <v>0</v>
      </c>
      <c r="BI53" s="75">
        <v>90895.26</v>
      </c>
      <c r="BJ53" s="75">
        <v>21000</v>
      </c>
      <c r="BK53" s="75">
        <v>0</v>
      </c>
      <c r="BL53" s="75">
        <v>0</v>
      </c>
      <c r="BM53" s="75">
        <v>0</v>
      </c>
      <c r="BN53" s="75">
        <v>0</v>
      </c>
      <c r="BO53" s="75">
        <v>0</v>
      </c>
      <c r="BP53" s="75">
        <v>72666.06</v>
      </c>
      <c r="BQ53" s="75">
        <v>0</v>
      </c>
      <c r="BR53" s="75">
        <v>0</v>
      </c>
      <c r="BS53" s="75">
        <v>9583.44</v>
      </c>
      <c r="BT53" s="75">
        <v>10921.68</v>
      </c>
      <c r="BU53" s="75">
        <v>12844.32</v>
      </c>
      <c r="BV53" s="75">
        <v>0</v>
      </c>
      <c r="BW53" s="75">
        <v>0</v>
      </c>
      <c r="BX53" s="75">
        <v>39200</v>
      </c>
      <c r="BY53" s="76">
        <v>7212297</v>
      </c>
    </row>
    <row r="54" spans="1:77" x14ac:dyDescent="0.2">
      <c r="A54" s="73" t="s">
        <v>291</v>
      </c>
      <c r="B54" s="74" t="s">
        <v>304</v>
      </c>
      <c r="C54" s="73" t="s">
        <v>305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67200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5">
        <v>0</v>
      </c>
      <c r="V54" s="75">
        <v>30704.3</v>
      </c>
      <c r="W54" s="75">
        <v>0</v>
      </c>
      <c r="X54" s="75">
        <v>0</v>
      </c>
      <c r="Y54" s="75">
        <v>0</v>
      </c>
      <c r="Z54" s="75">
        <v>0</v>
      </c>
      <c r="AA54" s="75">
        <v>0</v>
      </c>
      <c r="AB54" s="75">
        <v>0</v>
      </c>
      <c r="AC54" s="75">
        <v>0</v>
      </c>
      <c r="AD54" s="75">
        <v>0</v>
      </c>
      <c r="AE54" s="75">
        <v>21956.400000000001</v>
      </c>
      <c r="AF54" s="75">
        <v>0</v>
      </c>
      <c r="AG54" s="75">
        <v>0</v>
      </c>
      <c r="AH54" s="75">
        <v>0</v>
      </c>
      <c r="AI54" s="75">
        <v>0</v>
      </c>
      <c r="AJ54" s="75">
        <v>0</v>
      </c>
      <c r="AK54" s="75">
        <v>0</v>
      </c>
      <c r="AL54" s="75">
        <v>0</v>
      </c>
      <c r="AM54" s="75">
        <v>0</v>
      </c>
      <c r="AN54" s="75">
        <v>0</v>
      </c>
      <c r="AO54" s="75">
        <v>0</v>
      </c>
      <c r="AP54" s="75">
        <v>0</v>
      </c>
      <c r="AQ54" s="75">
        <v>27822.12</v>
      </c>
      <c r="AR54" s="75">
        <v>0</v>
      </c>
      <c r="AS54" s="75">
        <v>0</v>
      </c>
      <c r="AT54" s="75">
        <v>0</v>
      </c>
      <c r="AU54" s="75">
        <v>0</v>
      </c>
      <c r="AV54" s="75">
        <v>0</v>
      </c>
      <c r="AW54" s="75">
        <v>0</v>
      </c>
      <c r="AX54" s="75">
        <v>0</v>
      </c>
      <c r="AY54" s="75">
        <v>0</v>
      </c>
      <c r="AZ54" s="75">
        <v>0</v>
      </c>
      <c r="BA54" s="75">
        <v>0</v>
      </c>
      <c r="BB54" s="75">
        <v>0</v>
      </c>
      <c r="BC54" s="75">
        <v>0</v>
      </c>
      <c r="BD54" s="75">
        <v>0</v>
      </c>
      <c r="BE54" s="75">
        <v>0</v>
      </c>
      <c r="BF54" s="75">
        <v>0</v>
      </c>
      <c r="BG54" s="75">
        <v>0</v>
      </c>
      <c r="BH54" s="75">
        <v>0</v>
      </c>
      <c r="BI54" s="75">
        <v>0</v>
      </c>
      <c r="BJ54" s="75">
        <v>0</v>
      </c>
      <c r="BK54" s="75">
        <v>0</v>
      </c>
      <c r="BL54" s="75">
        <v>0</v>
      </c>
      <c r="BM54" s="75">
        <v>0</v>
      </c>
      <c r="BN54" s="75">
        <v>0</v>
      </c>
      <c r="BO54" s="75">
        <v>0</v>
      </c>
      <c r="BP54" s="75">
        <v>0</v>
      </c>
      <c r="BQ54" s="75">
        <v>0</v>
      </c>
      <c r="BR54" s="75">
        <v>0</v>
      </c>
      <c r="BS54" s="75">
        <v>0</v>
      </c>
      <c r="BT54" s="75">
        <v>0</v>
      </c>
      <c r="BU54" s="75">
        <v>0</v>
      </c>
      <c r="BV54" s="75">
        <v>0</v>
      </c>
      <c r="BW54" s="75">
        <v>0</v>
      </c>
      <c r="BX54" s="75">
        <v>0</v>
      </c>
      <c r="BY54" s="76">
        <v>723720.57000000007</v>
      </c>
    </row>
    <row r="55" spans="1:77" x14ac:dyDescent="0.2">
      <c r="A55" s="73" t="s">
        <v>291</v>
      </c>
      <c r="B55" s="74" t="s">
        <v>306</v>
      </c>
      <c r="C55" s="73" t="s">
        <v>307</v>
      </c>
      <c r="D55" s="75">
        <v>68210.460000000006</v>
      </c>
      <c r="E55" s="75">
        <v>0</v>
      </c>
      <c r="F55" s="75">
        <v>0</v>
      </c>
      <c r="G55" s="75">
        <v>2521.1999999999998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v>2521.1999999999998</v>
      </c>
      <c r="O55" s="75">
        <v>0</v>
      </c>
      <c r="P55" s="75">
        <v>0</v>
      </c>
      <c r="Q55" s="75">
        <v>0</v>
      </c>
      <c r="R55" s="75">
        <v>0</v>
      </c>
      <c r="S55" s="75">
        <v>5042.3999999999996</v>
      </c>
      <c r="T55" s="75">
        <v>0</v>
      </c>
      <c r="U55" s="75">
        <v>0</v>
      </c>
      <c r="V55" s="75">
        <v>4202</v>
      </c>
      <c r="W55" s="75">
        <v>0</v>
      </c>
      <c r="X55" s="75">
        <v>15127.2</v>
      </c>
      <c r="Y55" s="75">
        <v>1260.5999999999999</v>
      </c>
      <c r="Z55" s="75">
        <v>0</v>
      </c>
      <c r="AA55" s="75">
        <v>0</v>
      </c>
      <c r="AB55" s="75">
        <v>0</v>
      </c>
      <c r="AC55" s="75">
        <v>0</v>
      </c>
      <c r="AD55" s="75">
        <v>0</v>
      </c>
      <c r="AE55" s="75">
        <v>21850.400000000001</v>
      </c>
      <c r="AF55" s="75">
        <v>33055.279999999999</v>
      </c>
      <c r="AG55" s="75">
        <v>5042.3999999999996</v>
      </c>
      <c r="AH55" s="75">
        <v>0</v>
      </c>
      <c r="AI55" s="75">
        <v>0</v>
      </c>
      <c r="AJ55" s="75">
        <v>5041.6000000000004</v>
      </c>
      <c r="AK55" s="75">
        <v>0</v>
      </c>
      <c r="AL55" s="75">
        <v>0</v>
      </c>
      <c r="AM55" s="75">
        <v>0</v>
      </c>
      <c r="AN55" s="75">
        <v>0</v>
      </c>
      <c r="AO55" s="75">
        <v>0</v>
      </c>
      <c r="AP55" s="75">
        <v>5042.3999999999996</v>
      </c>
      <c r="AQ55" s="75">
        <v>10084.799999999999</v>
      </c>
      <c r="AR55" s="75">
        <v>0</v>
      </c>
      <c r="AS55" s="75">
        <v>0</v>
      </c>
      <c r="AT55" s="75">
        <v>0</v>
      </c>
      <c r="AU55" s="75">
        <v>0</v>
      </c>
      <c r="AV55" s="75">
        <v>0</v>
      </c>
      <c r="AW55" s="75">
        <v>0</v>
      </c>
      <c r="AX55" s="75">
        <v>0</v>
      </c>
      <c r="AY55" s="75">
        <v>0</v>
      </c>
      <c r="AZ55" s="75">
        <v>0</v>
      </c>
      <c r="BA55" s="75">
        <v>0</v>
      </c>
      <c r="BB55" s="75">
        <v>0</v>
      </c>
      <c r="BC55" s="75">
        <v>0</v>
      </c>
      <c r="BD55" s="75">
        <v>0</v>
      </c>
      <c r="BE55" s="75">
        <v>3080.4</v>
      </c>
      <c r="BF55" s="75">
        <v>0</v>
      </c>
      <c r="BG55" s="75">
        <v>0</v>
      </c>
      <c r="BH55" s="75">
        <v>0</v>
      </c>
      <c r="BI55" s="75">
        <v>5042.3999999999996</v>
      </c>
      <c r="BJ55" s="75">
        <v>16467.3</v>
      </c>
      <c r="BK55" s="75">
        <v>0</v>
      </c>
      <c r="BL55" s="75">
        <v>0</v>
      </c>
      <c r="BM55" s="75">
        <v>0</v>
      </c>
      <c r="BN55" s="75">
        <v>0</v>
      </c>
      <c r="BO55" s="75">
        <v>0</v>
      </c>
      <c r="BP55" s="75">
        <v>0</v>
      </c>
      <c r="BQ55" s="75">
        <v>0</v>
      </c>
      <c r="BR55" s="75">
        <v>0</v>
      </c>
      <c r="BS55" s="75">
        <v>0</v>
      </c>
      <c r="BT55" s="75">
        <v>0</v>
      </c>
      <c r="BU55" s="75">
        <v>2521.1999999999998</v>
      </c>
      <c r="BV55" s="75">
        <v>0</v>
      </c>
      <c r="BW55" s="75">
        <v>0</v>
      </c>
      <c r="BX55" s="75">
        <v>0</v>
      </c>
      <c r="BY55" s="76">
        <v>60952.639999999999</v>
      </c>
    </row>
    <row r="56" spans="1:77" x14ac:dyDescent="0.2">
      <c r="A56" s="73" t="s">
        <v>291</v>
      </c>
      <c r="B56" s="74" t="s">
        <v>308</v>
      </c>
      <c r="C56" s="73" t="s">
        <v>309</v>
      </c>
      <c r="D56" s="75">
        <v>2941.4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2521.1999999999998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5">
        <v>0</v>
      </c>
      <c r="V56" s="75">
        <v>840.4</v>
      </c>
      <c r="W56" s="75">
        <v>0</v>
      </c>
      <c r="X56" s="75">
        <v>20169.599999999999</v>
      </c>
      <c r="Y56" s="75">
        <v>0</v>
      </c>
      <c r="Z56" s="75">
        <v>0</v>
      </c>
      <c r="AA56" s="75">
        <v>0</v>
      </c>
      <c r="AB56" s="75">
        <v>0</v>
      </c>
      <c r="AC56" s="75">
        <v>0</v>
      </c>
      <c r="AD56" s="75">
        <v>0</v>
      </c>
      <c r="AE56" s="75">
        <v>840.4</v>
      </c>
      <c r="AF56" s="75">
        <v>0</v>
      </c>
      <c r="AG56" s="75">
        <v>0</v>
      </c>
      <c r="AH56" s="75">
        <v>0</v>
      </c>
      <c r="AI56" s="75">
        <v>0</v>
      </c>
      <c r="AJ56" s="75">
        <v>0</v>
      </c>
      <c r="AK56" s="75">
        <v>0</v>
      </c>
      <c r="AL56" s="75">
        <v>0</v>
      </c>
      <c r="AM56" s="75">
        <v>0</v>
      </c>
      <c r="AN56" s="75">
        <v>0</v>
      </c>
      <c r="AO56" s="75">
        <v>0</v>
      </c>
      <c r="AP56" s="75">
        <v>0</v>
      </c>
      <c r="AQ56" s="75">
        <v>5042.3999999999996</v>
      </c>
      <c r="AR56" s="75">
        <v>0</v>
      </c>
      <c r="AS56" s="75">
        <v>7563.6</v>
      </c>
      <c r="AT56" s="75">
        <v>0</v>
      </c>
      <c r="AU56" s="75">
        <v>0</v>
      </c>
      <c r="AV56" s="75">
        <v>0</v>
      </c>
      <c r="AW56" s="75">
        <v>0</v>
      </c>
      <c r="AX56" s="75">
        <v>0</v>
      </c>
      <c r="AY56" s="75">
        <v>0</v>
      </c>
      <c r="AZ56" s="75">
        <v>0</v>
      </c>
      <c r="BA56" s="75">
        <v>0</v>
      </c>
      <c r="BB56" s="75">
        <v>0</v>
      </c>
      <c r="BC56" s="75">
        <v>0</v>
      </c>
      <c r="BD56" s="75">
        <v>0</v>
      </c>
      <c r="BE56" s="75">
        <v>1026.8</v>
      </c>
      <c r="BF56" s="75">
        <v>0</v>
      </c>
      <c r="BG56" s="75">
        <v>0</v>
      </c>
      <c r="BH56" s="75">
        <v>0</v>
      </c>
      <c r="BI56" s="75">
        <v>40339.199999999997</v>
      </c>
      <c r="BJ56" s="75">
        <v>0</v>
      </c>
      <c r="BK56" s="75">
        <v>0</v>
      </c>
      <c r="BL56" s="75">
        <v>0</v>
      </c>
      <c r="BM56" s="75">
        <v>0</v>
      </c>
      <c r="BN56" s="75">
        <v>0</v>
      </c>
      <c r="BO56" s="75">
        <v>0</v>
      </c>
      <c r="BP56" s="75">
        <v>0</v>
      </c>
      <c r="BQ56" s="75">
        <v>5042.3999999999996</v>
      </c>
      <c r="BR56" s="75">
        <v>0</v>
      </c>
      <c r="BS56" s="75">
        <v>2941.4</v>
      </c>
      <c r="BT56" s="75">
        <v>0</v>
      </c>
      <c r="BU56" s="75">
        <v>0</v>
      </c>
      <c r="BV56" s="75">
        <v>0</v>
      </c>
      <c r="BW56" s="75">
        <v>0</v>
      </c>
      <c r="BX56" s="75">
        <v>0</v>
      </c>
      <c r="BY56" s="76">
        <v>20841.84</v>
      </c>
    </row>
    <row r="57" spans="1:77" x14ac:dyDescent="0.2">
      <c r="A57" s="73" t="s">
        <v>291</v>
      </c>
      <c r="B57" s="74" t="s">
        <v>310</v>
      </c>
      <c r="C57" s="73" t="s">
        <v>311</v>
      </c>
      <c r="D57" s="75">
        <v>3959140</v>
      </c>
      <c r="E57" s="75">
        <v>1624230</v>
      </c>
      <c r="F57" s="75">
        <v>1083740</v>
      </c>
      <c r="G57" s="75">
        <v>928890</v>
      </c>
      <c r="H57" s="75">
        <v>645190</v>
      </c>
      <c r="I57" s="75">
        <v>0</v>
      </c>
      <c r="J57" s="75">
        <v>9921330</v>
      </c>
      <c r="K57" s="75">
        <v>1021440</v>
      </c>
      <c r="L57" s="75">
        <v>1813630</v>
      </c>
      <c r="M57" s="75">
        <v>1698403.55</v>
      </c>
      <c r="N57" s="75">
        <v>805700</v>
      </c>
      <c r="O57" s="75">
        <v>1023242.9</v>
      </c>
      <c r="P57" s="75">
        <v>1142260</v>
      </c>
      <c r="Q57" s="75">
        <v>1366820</v>
      </c>
      <c r="R57" s="75">
        <v>434280</v>
      </c>
      <c r="S57" s="75">
        <v>625450</v>
      </c>
      <c r="T57" s="75">
        <v>1416520</v>
      </c>
      <c r="U57" s="75">
        <v>0</v>
      </c>
      <c r="V57" s="75">
        <v>7220560</v>
      </c>
      <c r="W57" s="75">
        <v>138040</v>
      </c>
      <c r="X57" s="75">
        <v>1446550</v>
      </c>
      <c r="Y57" s="75">
        <v>1991460.6</v>
      </c>
      <c r="Z57" s="75">
        <v>307110</v>
      </c>
      <c r="AA57" s="75">
        <v>1224580</v>
      </c>
      <c r="AB57" s="75">
        <v>413520</v>
      </c>
      <c r="AC57" s="75">
        <v>0</v>
      </c>
      <c r="AD57" s="75">
        <v>0</v>
      </c>
      <c r="AE57" s="75">
        <v>11608550</v>
      </c>
      <c r="AF57" s="75">
        <v>1173550</v>
      </c>
      <c r="AG57" s="75">
        <v>1306271.2</v>
      </c>
      <c r="AH57" s="75">
        <v>308369.40000000002</v>
      </c>
      <c r="AI57" s="75">
        <v>311220</v>
      </c>
      <c r="AJ57" s="75">
        <v>1635918.18</v>
      </c>
      <c r="AK57" s="75">
        <v>0</v>
      </c>
      <c r="AL57" s="75">
        <v>176750</v>
      </c>
      <c r="AM57" s="75">
        <v>784910</v>
      </c>
      <c r="AN57" s="75">
        <v>153160</v>
      </c>
      <c r="AO57" s="75">
        <v>317030</v>
      </c>
      <c r="AP57" s="75">
        <v>625660</v>
      </c>
      <c r="AQ57" s="75">
        <v>5258751.5999999996</v>
      </c>
      <c r="AR57" s="75">
        <v>0</v>
      </c>
      <c r="AS57" s="75">
        <v>649320</v>
      </c>
      <c r="AT57" s="75">
        <v>1470490</v>
      </c>
      <c r="AU57" s="75">
        <v>296240</v>
      </c>
      <c r="AV57" s="75">
        <v>147120</v>
      </c>
      <c r="AW57" s="75">
        <v>588070</v>
      </c>
      <c r="AX57" s="75">
        <v>11906630</v>
      </c>
      <c r="AY57" s="75">
        <v>822220</v>
      </c>
      <c r="AZ57" s="75">
        <v>855540</v>
      </c>
      <c r="BA57" s="75">
        <v>1312290</v>
      </c>
      <c r="BB57" s="75">
        <v>685510</v>
      </c>
      <c r="BC57" s="75">
        <v>955500</v>
      </c>
      <c r="BD57" s="75">
        <v>1327380</v>
      </c>
      <c r="BE57" s="75">
        <v>2063046.8</v>
      </c>
      <c r="BF57" s="75">
        <v>1413790</v>
      </c>
      <c r="BG57" s="75">
        <v>749114.3</v>
      </c>
      <c r="BH57" s="75">
        <v>0</v>
      </c>
      <c r="BI57" s="75">
        <v>8745233.3300000001</v>
      </c>
      <c r="BJ57" s="75">
        <v>1226180</v>
      </c>
      <c r="BK57" s="75">
        <v>1096210</v>
      </c>
      <c r="BL57" s="75">
        <v>405807.1</v>
      </c>
      <c r="BM57" s="75">
        <v>758170</v>
      </c>
      <c r="BN57" s="75">
        <v>1234520</v>
      </c>
      <c r="BO57" s="75">
        <v>951790</v>
      </c>
      <c r="BP57" s="75">
        <v>1927440</v>
      </c>
      <c r="BQ57" s="75">
        <v>487270</v>
      </c>
      <c r="BR57" s="75">
        <v>796390</v>
      </c>
      <c r="BS57" s="75">
        <v>627830</v>
      </c>
      <c r="BT57" s="75">
        <v>918960</v>
      </c>
      <c r="BU57" s="75">
        <v>918960</v>
      </c>
      <c r="BV57" s="75">
        <v>570150</v>
      </c>
      <c r="BW57" s="75">
        <v>0</v>
      </c>
      <c r="BX57" s="75">
        <v>0</v>
      </c>
      <c r="BY57" s="76">
        <v>6702</v>
      </c>
    </row>
    <row r="58" spans="1:77" x14ac:dyDescent="0.2">
      <c r="A58" s="73" t="s">
        <v>291</v>
      </c>
      <c r="B58" s="74" t="s">
        <v>312</v>
      </c>
      <c r="C58" s="73" t="s">
        <v>313</v>
      </c>
      <c r="D58" s="75">
        <v>7676750</v>
      </c>
      <c r="E58" s="75">
        <v>1114730</v>
      </c>
      <c r="F58" s="75">
        <v>661990</v>
      </c>
      <c r="G58" s="75">
        <v>201401.2</v>
      </c>
      <c r="H58" s="75">
        <v>671440</v>
      </c>
      <c r="I58" s="75">
        <v>0</v>
      </c>
      <c r="J58" s="75">
        <v>9783620</v>
      </c>
      <c r="K58" s="75">
        <v>1566530</v>
      </c>
      <c r="L58" s="75">
        <v>171150</v>
      </c>
      <c r="M58" s="75">
        <v>970520</v>
      </c>
      <c r="N58" s="75">
        <v>1333430</v>
      </c>
      <c r="O58" s="75">
        <v>918890</v>
      </c>
      <c r="P58" s="75">
        <v>782740</v>
      </c>
      <c r="Q58" s="75">
        <v>1156071.94</v>
      </c>
      <c r="R58" s="75">
        <v>0</v>
      </c>
      <c r="S58" s="75">
        <v>1282050</v>
      </c>
      <c r="T58" s="75">
        <v>329350</v>
      </c>
      <c r="U58" s="75">
        <v>0</v>
      </c>
      <c r="V58" s="75">
        <v>4096130</v>
      </c>
      <c r="W58" s="75">
        <v>163380</v>
      </c>
      <c r="X58" s="75">
        <v>1102290</v>
      </c>
      <c r="Y58" s="75">
        <v>1861480</v>
      </c>
      <c r="Z58" s="75">
        <v>528330</v>
      </c>
      <c r="AA58" s="75">
        <v>443026</v>
      </c>
      <c r="AB58" s="75">
        <v>259440</v>
      </c>
      <c r="AC58" s="75">
        <v>0</v>
      </c>
      <c r="AD58" s="75">
        <v>0</v>
      </c>
      <c r="AE58" s="75">
        <v>7336840</v>
      </c>
      <c r="AF58" s="75">
        <v>112120</v>
      </c>
      <c r="AG58" s="75">
        <v>0</v>
      </c>
      <c r="AH58" s="75">
        <v>1044940.6</v>
      </c>
      <c r="AI58" s="75">
        <v>0</v>
      </c>
      <c r="AJ58" s="75">
        <v>648608.27</v>
      </c>
      <c r="AK58" s="75">
        <v>192360</v>
      </c>
      <c r="AL58" s="75">
        <v>879060</v>
      </c>
      <c r="AM58" s="75">
        <v>485590</v>
      </c>
      <c r="AN58" s="75">
        <v>838880</v>
      </c>
      <c r="AO58" s="75">
        <v>493080</v>
      </c>
      <c r="AP58" s="75">
        <v>305270</v>
      </c>
      <c r="AQ58" s="75">
        <v>6947500</v>
      </c>
      <c r="AR58" s="75">
        <v>1020880</v>
      </c>
      <c r="AS58" s="75">
        <v>453180</v>
      </c>
      <c r="AT58" s="75">
        <v>171150</v>
      </c>
      <c r="AU58" s="75">
        <v>645960</v>
      </c>
      <c r="AV58" s="75">
        <v>19949.03</v>
      </c>
      <c r="AW58" s="75">
        <v>150500</v>
      </c>
      <c r="AX58" s="75">
        <v>0</v>
      </c>
      <c r="AY58" s="75">
        <v>0</v>
      </c>
      <c r="AZ58" s="75">
        <v>160860</v>
      </c>
      <c r="BA58" s="75">
        <v>0</v>
      </c>
      <c r="BB58" s="75">
        <v>474740</v>
      </c>
      <c r="BC58" s="75">
        <v>0</v>
      </c>
      <c r="BD58" s="75">
        <v>644280</v>
      </c>
      <c r="BE58" s="75">
        <v>0</v>
      </c>
      <c r="BF58" s="75">
        <v>669830</v>
      </c>
      <c r="BG58" s="75">
        <v>486164</v>
      </c>
      <c r="BH58" s="75">
        <v>0</v>
      </c>
      <c r="BI58" s="75">
        <v>5228640</v>
      </c>
      <c r="BJ58" s="75">
        <v>466360</v>
      </c>
      <c r="BK58" s="75">
        <v>225360</v>
      </c>
      <c r="BL58" s="75">
        <v>750260</v>
      </c>
      <c r="BM58" s="75">
        <v>0</v>
      </c>
      <c r="BN58" s="75">
        <v>329350</v>
      </c>
      <c r="BO58" s="75">
        <v>0</v>
      </c>
      <c r="BP58" s="75">
        <v>1014850</v>
      </c>
      <c r="BQ58" s="75">
        <v>1016140</v>
      </c>
      <c r="BR58" s="75">
        <v>622590</v>
      </c>
      <c r="BS58" s="75">
        <v>303792</v>
      </c>
      <c r="BT58" s="75">
        <v>651210</v>
      </c>
      <c r="BU58" s="75">
        <v>342860</v>
      </c>
      <c r="BV58" s="75">
        <v>302680</v>
      </c>
      <c r="BW58" s="75">
        <v>0</v>
      </c>
      <c r="BX58" s="75">
        <v>0</v>
      </c>
      <c r="BY58" s="76">
        <v>109766975.87</v>
      </c>
    </row>
    <row r="59" spans="1:77" x14ac:dyDescent="0.2">
      <c r="A59" s="73" t="s">
        <v>291</v>
      </c>
      <c r="B59" s="74" t="s">
        <v>314</v>
      </c>
      <c r="C59" s="73" t="s">
        <v>315</v>
      </c>
      <c r="D59" s="75">
        <v>2786949</v>
      </c>
      <c r="E59" s="75">
        <v>0</v>
      </c>
      <c r="F59" s="75">
        <v>159967.74</v>
      </c>
      <c r="G59" s="75">
        <v>0</v>
      </c>
      <c r="H59" s="75">
        <v>0</v>
      </c>
      <c r="I59" s="75">
        <v>0</v>
      </c>
      <c r="J59" s="75">
        <v>4943424.78</v>
      </c>
      <c r="K59" s="75">
        <v>565740</v>
      </c>
      <c r="L59" s="75">
        <v>0</v>
      </c>
      <c r="M59" s="75">
        <v>829360</v>
      </c>
      <c r="N59" s="75">
        <v>370000</v>
      </c>
      <c r="O59" s="75">
        <v>148050</v>
      </c>
      <c r="P59" s="75">
        <v>107690</v>
      </c>
      <c r="Q59" s="75">
        <v>438479.97</v>
      </c>
      <c r="R59" s="75">
        <v>0</v>
      </c>
      <c r="S59" s="75">
        <v>0</v>
      </c>
      <c r="T59" s="75">
        <v>154710</v>
      </c>
      <c r="U59" s="75">
        <v>0</v>
      </c>
      <c r="V59" s="75">
        <v>3225077</v>
      </c>
      <c r="W59" s="75">
        <v>1494022</v>
      </c>
      <c r="X59" s="75">
        <v>0</v>
      </c>
      <c r="Y59" s="75">
        <v>458900</v>
      </c>
      <c r="Z59" s="75">
        <v>174600</v>
      </c>
      <c r="AA59" s="75">
        <v>0</v>
      </c>
      <c r="AB59" s="75">
        <v>0</v>
      </c>
      <c r="AC59" s="75">
        <v>680250</v>
      </c>
      <c r="AD59" s="75">
        <v>0</v>
      </c>
      <c r="AE59" s="75">
        <v>4942729.03</v>
      </c>
      <c r="AF59" s="75">
        <v>0</v>
      </c>
      <c r="AG59" s="75">
        <v>132300</v>
      </c>
      <c r="AH59" s="75">
        <v>0</v>
      </c>
      <c r="AI59" s="75">
        <v>0</v>
      </c>
      <c r="AJ59" s="75">
        <v>0</v>
      </c>
      <c r="AK59" s="75">
        <v>0</v>
      </c>
      <c r="AL59" s="75">
        <v>0</v>
      </c>
      <c r="AM59" s="75">
        <v>0</v>
      </c>
      <c r="AN59" s="75">
        <v>0</v>
      </c>
      <c r="AO59" s="75">
        <v>0</v>
      </c>
      <c r="AP59" s="75">
        <v>0</v>
      </c>
      <c r="AQ59" s="75">
        <v>3410730.03</v>
      </c>
      <c r="AR59" s="75">
        <v>0</v>
      </c>
      <c r="AS59" s="75">
        <v>0</v>
      </c>
      <c r="AT59" s="75">
        <v>149710</v>
      </c>
      <c r="AU59" s="75">
        <v>184310</v>
      </c>
      <c r="AV59" s="75">
        <v>0</v>
      </c>
      <c r="AW59" s="75">
        <v>0</v>
      </c>
      <c r="AX59" s="75">
        <v>8272175.6399999997</v>
      </c>
      <c r="AY59" s="75">
        <v>0</v>
      </c>
      <c r="AZ59" s="75">
        <v>89419.35</v>
      </c>
      <c r="BA59" s="75">
        <v>0</v>
      </c>
      <c r="BB59" s="75">
        <v>133560</v>
      </c>
      <c r="BC59" s="75">
        <v>0</v>
      </c>
      <c r="BD59" s="75">
        <v>112700</v>
      </c>
      <c r="BE59" s="75">
        <v>0</v>
      </c>
      <c r="BF59" s="75">
        <v>0</v>
      </c>
      <c r="BG59" s="75">
        <v>0</v>
      </c>
      <c r="BH59" s="75">
        <v>0</v>
      </c>
      <c r="BI59" s="75">
        <v>4255654.12</v>
      </c>
      <c r="BJ59" s="75">
        <v>523740</v>
      </c>
      <c r="BK59" s="75">
        <v>266520</v>
      </c>
      <c r="BL59" s="75">
        <v>0</v>
      </c>
      <c r="BM59" s="75">
        <v>0</v>
      </c>
      <c r="BN59" s="75">
        <v>341820</v>
      </c>
      <c r="BO59" s="75">
        <v>0</v>
      </c>
      <c r="BP59" s="75">
        <v>757657.74</v>
      </c>
      <c r="BQ59" s="75">
        <v>160440</v>
      </c>
      <c r="BR59" s="75">
        <v>0</v>
      </c>
      <c r="BS59" s="75">
        <v>0</v>
      </c>
      <c r="BT59" s="75">
        <v>0</v>
      </c>
      <c r="BU59" s="75">
        <v>116250</v>
      </c>
      <c r="BV59" s="75">
        <v>0</v>
      </c>
      <c r="BW59" s="75">
        <v>0</v>
      </c>
      <c r="BX59" s="75">
        <v>0</v>
      </c>
      <c r="BY59" s="76">
        <v>69548192.680000007</v>
      </c>
    </row>
    <row r="60" spans="1:77" x14ac:dyDescent="0.2">
      <c r="A60" s="73" t="s">
        <v>291</v>
      </c>
      <c r="B60" s="74" t="s">
        <v>316</v>
      </c>
      <c r="C60" s="73" t="s">
        <v>317</v>
      </c>
      <c r="D60" s="75">
        <v>4575179</v>
      </c>
      <c r="E60" s="75">
        <v>398734</v>
      </c>
      <c r="F60" s="75">
        <v>1678801.19</v>
      </c>
      <c r="G60" s="75">
        <v>435750</v>
      </c>
      <c r="H60" s="75">
        <v>289800</v>
      </c>
      <c r="I60" s="75">
        <v>92850</v>
      </c>
      <c r="J60" s="75">
        <v>5656763.0999999996</v>
      </c>
      <c r="K60" s="75">
        <v>0</v>
      </c>
      <c r="L60" s="75">
        <v>280230</v>
      </c>
      <c r="M60" s="75">
        <v>1015070</v>
      </c>
      <c r="N60" s="75">
        <v>231460</v>
      </c>
      <c r="O60" s="75">
        <v>153930</v>
      </c>
      <c r="P60" s="75">
        <v>448090</v>
      </c>
      <c r="Q60" s="75">
        <v>126000</v>
      </c>
      <c r="R60" s="75">
        <v>331540</v>
      </c>
      <c r="S60" s="75">
        <v>315680</v>
      </c>
      <c r="T60" s="75">
        <v>313980</v>
      </c>
      <c r="U60" s="75">
        <v>164420</v>
      </c>
      <c r="V60" s="75">
        <v>3476618.94</v>
      </c>
      <c r="W60" s="75">
        <v>1649265</v>
      </c>
      <c r="X60" s="75">
        <v>301560</v>
      </c>
      <c r="Y60" s="75">
        <v>1601224</v>
      </c>
      <c r="Z60" s="75">
        <v>524910</v>
      </c>
      <c r="AA60" s="75">
        <v>54000</v>
      </c>
      <c r="AB60" s="75">
        <v>231460</v>
      </c>
      <c r="AC60" s="75">
        <v>246172</v>
      </c>
      <c r="AD60" s="75">
        <v>336180</v>
      </c>
      <c r="AE60" s="75">
        <v>6400985.0999999996</v>
      </c>
      <c r="AF60" s="75">
        <v>446570</v>
      </c>
      <c r="AG60" s="75">
        <v>0</v>
      </c>
      <c r="AH60" s="75">
        <v>142870</v>
      </c>
      <c r="AI60" s="75">
        <v>177000</v>
      </c>
      <c r="AJ60" s="75">
        <v>287640</v>
      </c>
      <c r="AK60" s="75">
        <v>186060</v>
      </c>
      <c r="AL60" s="75">
        <v>429730</v>
      </c>
      <c r="AM60" s="75">
        <v>560755.56999999995</v>
      </c>
      <c r="AN60" s="75">
        <v>442241.38</v>
      </c>
      <c r="AO60" s="75">
        <v>302260</v>
      </c>
      <c r="AP60" s="75">
        <v>371310</v>
      </c>
      <c r="AQ60" s="75">
        <v>3704502.27</v>
      </c>
      <c r="AR60" s="75">
        <v>301680.13</v>
      </c>
      <c r="AS60" s="75">
        <v>434200</v>
      </c>
      <c r="AT60" s="75">
        <v>481374.67</v>
      </c>
      <c r="AU60" s="75">
        <v>357910</v>
      </c>
      <c r="AV60" s="75">
        <v>353500</v>
      </c>
      <c r="AW60" s="75">
        <v>437559.03</v>
      </c>
      <c r="AX60" s="75">
        <v>0</v>
      </c>
      <c r="AY60" s="75">
        <v>625800</v>
      </c>
      <c r="AZ60" s="75">
        <v>473900</v>
      </c>
      <c r="BA60" s="75">
        <v>364770</v>
      </c>
      <c r="BB60" s="75">
        <v>318640</v>
      </c>
      <c r="BC60" s="75">
        <v>378040</v>
      </c>
      <c r="BD60" s="75">
        <v>486100</v>
      </c>
      <c r="BE60" s="75">
        <v>506240</v>
      </c>
      <c r="BF60" s="75">
        <v>320670</v>
      </c>
      <c r="BG60" s="75">
        <v>143570</v>
      </c>
      <c r="BH60" s="75">
        <v>164220</v>
      </c>
      <c r="BI60" s="75">
        <v>2368960</v>
      </c>
      <c r="BJ60" s="75">
        <v>1432497.42</v>
      </c>
      <c r="BK60" s="75">
        <v>600880</v>
      </c>
      <c r="BL60" s="75">
        <v>220506.19</v>
      </c>
      <c r="BM60" s="75">
        <v>307720</v>
      </c>
      <c r="BN60" s="75">
        <v>447680</v>
      </c>
      <c r="BO60" s="75">
        <v>484610</v>
      </c>
      <c r="BP60" s="75">
        <v>3150195</v>
      </c>
      <c r="BQ60" s="75">
        <v>465290</v>
      </c>
      <c r="BR60" s="75">
        <v>350934.19</v>
      </c>
      <c r="BS60" s="75">
        <v>625392.41</v>
      </c>
      <c r="BT60" s="75">
        <v>513730</v>
      </c>
      <c r="BU60" s="75">
        <v>2312220</v>
      </c>
      <c r="BV60" s="75">
        <v>637630</v>
      </c>
      <c r="BW60" s="75">
        <v>130130</v>
      </c>
      <c r="BX60" s="75">
        <v>264600</v>
      </c>
      <c r="BY60" s="76">
        <v>242347449.30999994</v>
      </c>
    </row>
    <row r="61" spans="1:77" x14ac:dyDescent="0.2">
      <c r="A61" s="73" t="s">
        <v>291</v>
      </c>
      <c r="B61" s="74" t="s">
        <v>318</v>
      </c>
      <c r="C61" s="73" t="s">
        <v>319</v>
      </c>
      <c r="D61" s="75">
        <v>13890</v>
      </c>
      <c r="E61" s="75">
        <v>0</v>
      </c>
      <c r="F61" s="75">
        <v>0</v>
      </c>
      <c r="G61" s="75">
        <v>0</v>
      </c>
      <c r="H61" s="75">
        <v>5250</v>
      </c>
      <c r="I61" s="75">
        <v>0</v>
      </c>
      <c r="J61" s="75">
        <v>0</v>
      </c>
      <c r="K61" s="75">
        <v>0</v>
      </c>
      <c r="L61" s="75">
        <v>0</v>
      </c>
      <c r="M61" s="75">
        <v>8040</v>
      </c>
      <c r="N61" s="75">
        <v>0</v>
      </c>
      <c r="O61" s="75">
        <v>0</v>
      </c>
      <c r="P61" s="75">
        <v>0</v>
      </c>
      <c r="Q61" s="75">
        <v>10770</v>
      </c>
      <c r="R61" s="75">
        <v>0</v>
      </c>
      <c r="S61" s="75">
        <v>265300</v>
      </c>
      <c r="T61" s="75">
        <v>0</v>
      </c>
      <c r="U61" s="75">
        <v>0</v>
      </c>
      <c r="V61" s="75">
        <v>0</v>
      </c>
      <c r="W61" s="75">
        <v>0</v>
      </c>
      <c r="X61" s="75">
        <v>0</v>
      </c>
      <c r="Y61" s="75">
        <v>4290</v>
      </c>
      <c r="Z61" s="75">
        <v>0</v>
      </c>
      <c r="AA61" s="75">
        <v>10290</v>
      </c>
      <c r="AB61" s="75">
        <v>0</v>
      </c>
      <c r="AC61" s="75">
        <v>0</v>
      </c>
      <c r="AD61" s="75">
        <v>0</v>
      </c>
      <c r="AE61" s="75">
        <v>19962.22</v>
      </c>
      <c r="AF61" s="75">
        <v>144300</v>
      </c>
      <c r="AG61" s="75">
        <v>0</v>
      </c>
      <c r="AH61" s="75">
        <v>8550</v>
      </c>
      <c r="AI61" s="75">
        <v>0</v>
      </c>
      <c r="AJ61" s="75">
        <v>0</v>
      </c>
      <c r="AK61" s="75">
        <v>39200</v>
      </c>
      <c r="AL61" s="75">
        <v>2565</v>
      </c>
      <c r="AM61" s="75">
        <v>0</v>
      </c>
      <c r="AN61" s="75">
        <v>0</v>
      </c>
      <c r="AO61" s="75">
        <v>117600</v>
      </c>
      <c r="AP61" s="75">
        <v>0</v>
      </c>
      <c r="AQ61" s="75">
        <v>0</v>
      </c>
      <c r="AR61" s="75">
        <v>0</v>
      </c>
      <c r="AS61" s="75">
        <v>0</v>
      </c>
      <c r="AT61" s="75">
        <v>0</v>
      </c>
      <c r="AU61" s="75">
        <v>0</v>
      </c>
      <c r="AV61" s="75">
        <v>0</v>
      </c>
      <c r="AW61" s="75">
        <v>0</v>
      </c>
      <c r="AX61" s="75">
        <v>16835</v>
      </c>
      <c r="AY61" s="75">
        <v>0</v>
      </c>
      <c r="AZ61" s="75">
        <v>0</v>
      </c>
      <c r="BA61" s="75">
        <v>0</v>
      </c>
      <c r="BB61" s="75">
        <v>0</v>
      </c>
      <c r="BC61" s="75">
        <v>0</v>
      </c>
      <c r="BD61" s="75">
        <v>0</v>
      </c>
      <c r="BE61" s="75">
        <v>0</v>
      </c>
      <c r="BF61" s="75">
        <v>0</v>
      </c>
      <c r="BG61" s="75">
        <v>0</v>
      </c>
      <c r="BH61" s="75">
        <v>0</v>
      </c>
      <c r="BI61" s="75">
        <v>4825</v>
      </c>
      <c r="BJ61" s="75">
        <v>0</v>
      </c>
      <c r="BK61" s="75">
        <v>0</v>
      </c>
      <c r="BL61" s="75">
        <v>0</v>
      </c>
      <c r="BM61" s="75">
        <v>2550</v>
      </c>
      <c r="BN61" s="75">
        <v>0</v>
      </c>
      <c r="BO61" s="75">
        <v>0</v>
      </c>
      <c r="BP61" s="75">
        <v>0</v>
      </c>
      <c r="BQ61" s="75">
        <v>0</v>
      </c>
      <c r="BR61" s="75">
        <v>0</v>
      </c>
      <c r="BS61" s="75">
        <v>0</v>
      </c>
      <c r="BT61" s="75">
        <v>0</v>
      </c>
      <c r="BU61" s="75">
        <v>0</v>
      </c>
      <c r="BV61" s="75">
        <v>0</v>
      </c>
      <c r="BW61" s="75">
        <v>0</v>
      </c>
      <c r="BX61" s="75">
        <v>0</v>
      </c>
      <c r="BY61" s="76">
        <v>62632374.909999989</v>
      </c>
    </row>
    <row r="62" spans="1:77" x14ac:dyDescent="0.2">
      <c r="A62" s="73" t="s">
        <v>291</v>
      </c>
      <c r="B62" s="74" t="s">
        <v>320</v>
      </c>
      <c r="C62" s="73" t="s">
        <v>321</v>
      </c>
      <c r="D62" s="75">
        <v>0</v>
      </c>
      <c r="E62" s="75">
        <v>0</v>
      </c>
      <c r="F62" s="75">
        <v>10710</v>
      </c>
      <c r="G62" s="75">
        <v>0</v>
      </c>
      <c r="H62" s="75">
        <v>0</v>
      </c>
      <c r="I62" s="75">
        <v>5610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5">
        <v>0</v>
      </c>
      <c r="P62" s="75">
        <v>10213.709999999999</v>
      </c>
      <c r="Q62" s="75">
        <v>0</v>
      </c>
      <c r="R62" s="75">
        <v>0</v>
      </c>
      <c r="S62" s="75">
        <v>126088.79</v>
      </c>
      <c r="T62" s="75">
        <v>0</v>
      </c>
      <c r="U62" s="75">
        <v>0</v>
      </c>
      <c r="V62" s="75">
        <v>0</v>
      </c>
      <c r="W62" s="75">
        <v>19952.419999999998</v>
      </c>
      <c r="X62" s="75">
        <v>0</v>
      </c>
      <c r="Y62" s="75">
        <v>0</v>
      </c>
      <c r="Z62" s="75">
        <v>7245</v>
      </c>
      <c r="AA62" s="75">
        <v>0</v>
      </c>
      <c r="AB62" s="75">
        <v>0</v>
      </c>
      <c r="AC62" s="75">
        <v>2490</v>
      </c>
      <c r="AD62" s="75">
        <v>0</v>
      </c>
      <c r="AE62" s="75">
        <v>13215</v>
      </c>
      <c r="AF62" s="75">
        <v>0</v>
      </c>
      <c r="AG62" s="75">
        <v>0</v>
      </c>
      <c r="AH62" s="75">
        <v>0</v>
      </c>
      <c r="AI62" s="75">
        <v>0</v>
      </c>
      <c r="AJ62" s="75">
        <v>3450</v>
      </c>
      <c r="AK62" s="75">
        <v>0</v>
      </c>
      <c r="AL62" s="75">
        <v>0</v>
      </c>
      <c r="AM62" s="75">
        <v>0</v>
      </c>
      <c r="AN62" s="75">
        <v>1890</v>
      </c>
      <c r="AO62" s="75">
        <v>0</v>
      </c>
      <c r="AP62" s="75">
        <v>0</v>
      </c>
      <c r="AQ62" s="75">
        <v>19800</v>
      </c>
      <c r="AR62" s="75">
        <v>0</v>
      </c>
      <c r="AS62" s="75">
        <v>0</v>
      </c>
      <c r="AT62" s="75">
        <v>0</v>
      </c>
      <c r="AU62" s="75">
        <v>0</v>
      </c>
      <c r="AV62" s="75">
        <v>0</v>
      </c>
      <c r="AW62" s="75">
        <v>0</v>
      </c>
      <c r="AX62" s="75">
        <v>0</v>
      </c>
      <c r="AY62" s="75">
        <v>0</v>
      </c>
      <c r="AZ62" s="75">
        <v>0</v>
      </c>
      <c r="BA62" s="75">
        <v>0</v>
      </c>
      <c r="BB62" s="75">
        <v>0</v>
      </c>
      <c r="BC62" s="75">
        <v>0</v>
      </c>
      <c r="BD62" s="75">
        <v>0</v>
      </c>
      <c r="BE62" s="75">
        <v>0</v>
      </c>
      <c r="BF62" s="75">
        <v>0</v>
      </c>
      <c r="BG62" s="75">
        <v>0</v>
      </c>
      <c r="BH62" s="75">
        <v>9480</v>
      </c>
      <c r="BI62" s="75">
        <v>0</v>
      </c>
      <c r="BJ62" s="75">
        <v>0</v>
      </c>
      <c r="BK62" s="75">
        <v>0</v>
      </c>
      <c r="BL62" s="75">
        <v>0</v>
      </c>
      <c r="BM62" s="75">
        <v>0</v>
      </c>
      <c r="BN62" s="75">
        <v>0</v>
      </c>
      <c r="BO62" s="75">
        <v>8730</v>
      </c>
      <c r="BP62" s="75">
        <v>9605</v>
      </c>
      <c r="BQ62" s="75">
        <v>0</v>
      </c>
      <c r="BR62" s="75">
        <v>0</v>
      </c>
      <c r="BS62" s="75">
        <v>0</v>
      </c>
      <c r="BT62" s="75">
        <v>8563.7099999999991</v>
      </c>
      <c r="BU62" s="75">
        <v>15680</v>
      </c>
      <c r="BV62" s="75">
        <v>0</v>
      </c>
      <c r="BW62" s="75">
        <v>0</v>
      </c>
      <c r="BX62" s="75">
        <v>0</v>
      </c>
      <c r="BY62" s="76">
        <v>394225783.77999997</v>
      </c>
    </row>
    <row r="63" spans="1:77" x14ac:dyDescent="0.2">
      <c r="A63" s="73" t="s">
        <v>291</v>
      </c>
      <c r="B63" s="74" t="s">
        <v>322</v>
      </c>
      <c r="C63" s="73" t="s">
        <v>323</v>
      </c>
      <c r="D63" s="75">
        <v>0</v>
      </c>
      <c r="E63" s="75">
        <v>0</v>
      </c>
      <c r="F63" s="75">
        <v>0</v>
      </c>
      <c r="G63" s="75">
        <v>0</v>
      </c>
      <c r="H63" s="75">
        <v>420.2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75">
        <v>0</v>
      </c>
      <c r="W63" s="75">
        <v>0</v>
      </c>
      <c r="X63" s="75">
        <v>0</v>
      </c>
      <c r="Y63" s="75">
        <v>0</v>
      </c>
      <c r="Z63" s="75">
        <v>0</v>
      </c>
      <c r="AA63" s="75">
        <v>0</v>
      </c>
      <c r="AB63" s="75">
        <v>0</v>
      </c>
      <c r="AC63" s="75">
        <v>0</v>
      </c>
      <c r="AD63" s="75">
        <v>0</v>
      </c>
      <c r="AE63" s="75">
        <v>0</v>
      </c>
      <c r="AF63" s="75">
        <v>0</v>
      </c>
      <c r="AG63" s="75">
        <v>0</v>
      </c>
      <c r="AH63" s="75">
        <v>0</v>
      </c>
      <c r="AI63" s="75">
        <v>0</v>
      </c>
      <c r="AJ63" s="75">
        <v>0</v>
      </c>
      <c r="AK63" s="75">
        <v>0</v>
      </c>
      <c r="AL63" s="75">
        <v>0</v>
      </c>
      <c r="AM63" s="75">
        <v>0</v>
      </c>
      <c r="AN63" s="75">
        <v>0</v>
      </c>
      <c r="AO63" s="75">
        <v>0</v>
      </c>
      <c r="AP63" s="75">
        <v>0</v>
      </c>
      <c r="AQ63" s="75">
        <v>0</v>
      </c>
      <c r="AR63" s="75">
        <v>0</v>
      </c>
      <c r="AS63" s="75">
        <v>0</v>
      </c>
      <c r="AT63" s="75">
        <v>0</v>
      </c>
      <c r="AU63" s="75">
        <v>0</v>
      </c>
      <c r="AV63" s="75">
        <v>0</v>
      </c>
      <c r="AW63" s="75">
        <v>0</v>
      </c>
      <c r="AX63" s="75">
        <v>0</v>
      </c>
      <c r="AY63" s="75">
        <v>0</v>
      </c>
      <c r="AZ63" s="75">
        <v>0</v>
      </c>
      <c r="BA63" s="75">
        <v>0</v>
      </c>
      <c r="BB63" s="75">
        <v>0</v>
      </c>
      <c r="BC63" s="75">
        <v>0</v>
      </c>
      <c r="BD63" s="75">
        <v>0</v>
      </c>
      <c r="BE63" s="75">
        <v>0</v>
      </c>
      <c r="BF63" s="75">
        <v>0</v>
      </c>
      <c r="BG63" s="75">
        <v>0</v>
      </c>
      <c r="BH63" s="75">
        <v>0</v>
      </c>
      <c r="BI63" s="75">
        <v>0</v>
      </c>
      <c r="BJ63" s="75">
        <v>0</v>
      </c>
      <c r="BK63" s="75">
        <v>0</v>
      </c>
      <c r="BL63" s="75">
        <v>0</v>
      </c>
      <c r="BM63" s="75">
        <v>0</v>
      </c>
      <c r="BN63" s="75">
        <v>0</v>
      </c>
      <c r="BO63" s="75">
        <v>0</v>
      </c>
      <c r="BP63" s="75">
        <v>0</v>
      </c>
      <c r="BQ63" s="75">
        <v>0</v>
      </c>
      <c r="BR63" s="75">
        <v>0</v>
      </c>
      <c r="BS63" s="75">
        <v>0</v>
      </c>
      <c r="BT63" s="75">
        <v>0</v>
      </c>
      <c r="BU63" s="75">
        <v>0</v>
      </c>
      <c r="BV63" s="75">
        <v>0</v>
      </c>
      <c r="BW63" s="75">
        <v>0</v>
      </c>
      <c r="BX63" s="75">
        <v>0</v>
      </c>
      <c r="BY63" s="76">
        <v>145801394.29000005</v>
      </c>
    </row>
    <row r="64" spans="1:77" x14ac:dyDescent="0.2">
      <c r="A64" s="73" t="s">
        <v>291</v>
      </c>
      <c r="B64" s="74" t="s">
        <v>324</v>
      </c>
      <c r="C64" s="73" t="s">
        <v>325</v>
      </c>
      <c r="D64" s="75">
        <v>0</v>
      </c>
      <c r="E64" s="75">
        <v>0</v>
      </c>
      <c r="F64" s="75">
        <v>0</v>
      </c>
      <c r="G64" s="75">
        <v>0</v>
      </c>
      <c r="H64" s="75">
        <v>420.2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5">
        <v>0</v>
      </c>
      <c r="V64" s="75">
        <v>0</v>
      </c>
      <c r="W64" s="75">
        <v>0</v>
      </c>
      <c r="X64" s="75">
        <v>0</v>
      </c>
      <c r="Y64" s="75">
        <v>0</v>
      </c>
      <c r="Z64" s="75">
        <v>0</v>
      </c>
      <c r="AA64" s="75">
        <v>0</v>
      </c>
      <c r="AB64" s="75">
        <v>0</v>
      </c>
      <c r="AC64" s="75">
        <v>0</v>
      </c>
      <c r="AD64" s="75">
        <v>0</v>
      </c>
      <c r="AE64" s="75">
        <v>0</v>
      </c>
      <c r="AF64" s="75">
        <v>0</v>
      </c>
      <c r="AG64" s="75">
        <v>0</v>
      </c>
      <c r="AH64" s="75">
        <v>0</v>
      </c>
      <c r="AI64" s="75">
        <v>0</v>
      </c>
      <c r="AJ64" s="75">
        <v>0</v>
      </c>
      <c r="AK64" s="75">
        <v>0</v>
      </c>
      <c r="AL64" s="75">
        <v>0</v>
      </c>
      <c r="AM64" s="75">
        <v>0</v>
      </c>
      <c r="AN64" s="75">
        <v>0</v>
      </c>
      <c r="AO64" s="75">
        <v>0</v>
      </c>
      <c r="AP64" s="75">
        <v>0</v>
      </c>
      <c r="AQ64" s="75">
        <v>0</v>
      </c>
      <c r="AR64" s="75">
        <v>0</v>
      </c>
      <c r="AS64" s="75">
        <v>0</v>
      </c>
      <c r="AT64" s="75">
        <v>0</v>
      </c>
      <c r="AU64" s="75">
        <v>0</v>
      </c>
      <c r="AV64" s="75">
        <v>0</v>
      </c>
      <c r="AW64" s="75">
        <v>0</v>
      </c>
      <c r="AX64" s="75">
        <v>0</v>
      </c>
      <c r="AY64" s="75">
        <v>0</v>
      </c>
      <c r="AZ64" s="75">
        <v>0</v>
      </c>
      <c r="BA64" s="75">
        <v>0</v>
      </c>
      <c r="BB64" s="75">
        <v>0</v>
      </c>
      <c r="BC64" s="75">
        <v>0</v>
      </c>
      <c r="BD64" s="75">
        <v>0</v>
      </c>
      <c r="BE64" s="75">
        <v>0</v>
      </c>
      <c r="BF64" s="75">
        <v>0</v>
      </c>
      <c r="BG64" s="75">
        <v>0</v>
      </c>
      <c r="BH64" s="75">
        <v>0</v>
      </c>
      <c r="BI64" s="75">
        <v>0</v>
      </c>
      <c r="BJ64" s="75">
        <v>0</v>
      </c>
      <c r="BK64" s="75">
        <v>0</v>
      </c>
      <c r="BL64" s="75">
        <v>0</v>
      </c>
      <c r="BM64" s="75">
        <v>0</v>
      </c>
      <c r="BN64" s="75">
        <v>0</v>
      </c>
      <c r="BO64" s="75">
        <v>0</v>
      </c>
      <c r="BP64" s="75">
        <v>0</v>
      </c>
      <c r="BQ64" s="75">
        <v>0</v>
      </c>
      <c r="BR64" s="75">
        <v>0</v>
      </c>
      <c r="BS64" s="75">
        <v>0</v>
      </c>
      <c r="BT64" s="75">
        <v>0</v>
      </c>
      <c r="BU64" s="75">
        <v>0</v>
      </c>
      <c r="BV64" s="75">
        <v>0</v>
      </c>
      <c r="BW64" s="75">
        <v>0</v>
      </c>
      <c r="BX64" s="75">
        <v>0</v>
      </c>
      <c r="BY64" s="76">
        <v>14396472.370000001</v>
      </c>
    </row>
    <row r="65" spans="1:77" x14ac:dyDescent="0.2">
      <c r="A65" s="73" t="s">
        <v>291</v>
      </c>
      <c r="B65" s="74" t="s">
        <v>326</v>
      </c>
      <c r="C65" s="73" t="s">
        <v>327</v>
      </c>
      <c r="D65" s="75">
        <v>31500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75">
        <v>218741.67</v>
      </c>
      <c r="K65" s="75">
        <v>0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5">
        <v>0</v>
      </c>
      <c r="V65" s="75">
        <v>116971.67</v>
      </c>
      <c r="W65" s="75">
        <v>0</v>
      </c>
      <c r="X65" s="75">
        <v>0</v>
      </c>
      <c r="Y65" s="75">
        <v>0</v>
      </c>
      <c r="Z65" s="75">
        <v>0</v>
      </c>
      <c r="AA65" s="75">
        <v>0</v>
      </c>
      <c r="AB65" s="75">
        <v>0</v>
      </c>
      <c r="AC65" s="75">
        <v>0</v>
      </c>
      <c r="AD65" s="75">
        <v>0</v>
      </c>
      <c r="AE65" s="75">
        <v>185535</v>
      </c>
      <c r="AF65" s="75">
        <v>0</v>
      </c>
      <c r="AG65" s="75">
        <v>0</v>
      </c>
      <c r="AH65" s="75">
        <v>0</v>
      </c>
      <c r="AI65" s="75">
        <v>0</v>
      </c>
      <c r="AJ65" s="75">
        <v>0</v>
      </c>
      <c r="AK65" s="75">
        <v>0</v>
      </c>
      <c r="AL65" s="75">
        <v>0</v>
      </c>
      <c r="AM65" s="75">
        <v>0</v>
      </c>
      <c r="AN65" s="75">
        <v>0</v>
      </c>
      <c r="AO65" s="75">
        <v>0</v>
      </c>
      <c r="AP65" s="75">
        <v>0</v>
      </c>
      <c r="AQ65" s="75">
        <v>63646.77</v>
      </c>
      <c r="AR65" s="75">
        <v>0</v>
      </c>
      <c r="AS65" s="75">
        <v>0</v>
      </c>
      <c r="AT65" s="75">
        <v>0</v>
      </c>
      <c r="AU65" s="75">
        <v>0</v>
      </c>
      <c r="AV65" s="75">
        <v>0</v>
      </c>
      <c r="AW65" s="75">
        <v>0</v>
      </c>
      <c r="AX65" s="75">
        <v>103629</v>
      </c>
      <c r="AY65" s="75">
        <v>0</v>
      </c>
      <c r="AZ65" s="75">
        <v>0</v>
      </c>
      <c r="BA65" s="75">
        <v>0</v>
      </c>
      <c r="BB65" s="75">
        <v>0</v>
      </c>
      <c r="BC65" s="75">
        <v>0</v>
      </c>
      <c r="BD65" s="75">
        <v>0</v>
      </c>
      <c r="BE65" s="75">
        <v>0</v>
      </c>
      <c r="BF65" s="75">
        <v>0</v>
      </c>
      <c r="BG65" s="75">
        <v>0</v>
      </c>
      <c r="BH65" s="75">
        <v>0</v>
      </c>
      <c r="BI65" s="75">
        <v>12000</v>
      </c>
      <c r="BJ65" s="75">
        <v>45796.93</v>
      </c>
      <c r="BK65" s="75">
        <v>0</v>
      </c>
      <c r="BL65" s="75">
        <v>0</v>
      </c>
      <c r="BM65" s="75">
        <v>0</v>
      </c>
      <c r="BN65" s="75">
        <v>0</v>
      </c>
      <c r="BO65" s="75">
        <v>0</v>
      </c>
      <c r="BP65" s="75">
        <v>3725</v>
      </c>
      <c r="BQ65" s="75">
        <v>7000</v>
      </c>
      <c r="BR65" s="75">
        <v>0</v>
      </c>
      <c r="BS65" s="75">
        <v>0</v>
      </c>
      <c r="BT65" s="75">
        <v>0</v>
      </c>
      <c r="BU65" s="75">
        <v>6000</v>
      </c>
      <c r="BV65" s="75">
        <v>0</v>
      </c>
      <c r="BW65" s="75">
        <v>0</v>
      </c>
      <c r="BX65" s="75">
        <v>0</v>
      </c>
      <c r="BY65" s="76">
        <v>2201211.6</v>
      </c>
    </row>
    <row r="66" spans="1:77" x14ac:dyDescent="0.2">
      <c r="A66" s="73" t="s">
        <v>291</v>
      </c>
      <c r="B66" s="74" t="s">
        <v>328</v>
      </c>
      <c r="C66" s="73" t="s">
        <v>329</v>
      </c>
      <c r="D66" s="75">
        <v>63655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75">
        <v>0</v>
      </c>
      <c r="W66" s="75">
        <v>0</v>
      </c>
      <c r="X66" s="75">
        <v>0</v>
      </c>
      <c r="Y66" s="75">
        <v>0</v>
      </c>
      <c r="Z66" s="75">
        <v>0</v>
      </c>
      <c r="AA66" s="75">
        <v>0</v>
      </c>
      <c r="AB66" s="75">
        <v>0</v>
      </c>
      <c r="AC66" s="75">
        <v>0</v>
      </c>
      <c r="AD66" s="75">
        <v>0</v>
      </c>
      <c r="AE66" s="75">
        <v>30660</v>
      </c>
      <c r="AF66" s="75">
        <v>0</v>
      </c>
      <c r="AG66" s="75">
        <v>0</v>
      </c>
      <c r="AH66" s="75">
        <v>0</v>
      </c>
      <c r="AI66" s="75">
        <v>0</v>
      </c>
      <c r="AJ66" s="75">
        <v>0</v>
      </c>
      <c r="AK66" s="75">
        <v>0</v>
      </c>
      <c r="AL66" s="75">
        <v>0</v>
      </c>
      <c r="AM66" s="75">
        <v>0</v>
      </c>
      <c r="AN66" s="75">
        <v>0</v>
      </c>
      <c r="AO66" s="75">
        <v>0</v>
      </c>
      <c r="AP66" s="75">
        <v>0</v>
      </c>
      <c r="AQ66" s="75">
        <v>0</v>
      </c>
      <c r="AR66" s="75">
        <v>0</v>
      </c>
      <c r="AS66" s="75">
        <v>0</v>
      </c>
      <c r="AT66" s="75">
        <v>0</v>
      </c>
      <c r="AU66" s="75">
        <v>0</v>
      </c>
      <c r="AV66" s="75">
        <v>0</v>
      </c>
      <c r="AW66" s="75">
        <v>0</v>
      </c>
      <c r="AX66" s="75">
        <v>0</v>
      </c>
      <c r="AY66" s="75">
        <v>0</v>
      </c>
      <c r="AZ66" s="75">
        <v>0</v>
      </c>
      <c r="BA66" s="75">
        <v>0</v>
      </c>
      <c r="BB66" s="75">
        <v>0</v>
      </c>
      <c r="BC66" s="75">
        <v>0</v>
      </c>
      <c r="BD66" s="75">
        <v>0</v>
      </c>
      <c r="BE66" s="75">
        <v>0</v>
      </c>
      <c r="BF66" s="75">
        <v>0</v>
      </c>
      <c r="BG66" s="75">
        <v>0</v>
      </c>
      <c r="BH66" s="75">
        <v>0</v>
      </c>
      <c r="BI66" s="75">
        <v>5970</v>
      </c>
      <c r="BJ66" s="75">
        <v>0</v>
      </c>
      <c r="BK66" s="75">
        <v>0</v>
      </c>
      <c r="BL66" s="75">
        <v>0</v>
      </c>
      <c r="BM66" s="75">
        <v>0</v>
      </c>
      <c r="BN66" s="75">
        <v>0</v>
      </c>
      <c r="BO66" s="75">
        <v>0</v>
      </c>
      <c r="BP66" s="75">
        <v>0</v>
      </c>
      <c r="BQ66" s="75">
        <v>0</v>
      </c>
      <c r="BR66" s="75">
        <v>0</v>
      </c>
      <c r="BS66" s="75">
        <v>0</v>
      </c>
      <c r="BT66" s="75">
        <v>0</v>
      </c>
      <c r="BU66" s="75">
        <v>0</v>
      </c>
      <c r="BV66" s="75">
        <v>0</v>
      </c>
      <c r="BW66" s="75">
        <v>0</v>
      </c>
      <c r="BX66" s="75">
        <v>0</v>
      </c>
      <c r="BY66" s="76">
        <v>24849359.140000001</v>
      </c>
    </row>
    <row r="67" spans="1:77" x14ac:dyDescent="0.2">
      <c r="A67" s="73" t="s">
        <v>291</v>
      </c>
      <c r="B67" s="74" t="s">
        <v>330</v>
      </c>
      <c r="C67" s="73" t="s">
        <v>331</v>
      </c>
      <c r="D67" s="75">
        <v>3638819.79</v>
      </c>
      <c r="E67" s="75">
        <v>413000</v>
      </c>
      <c r="F67" s="75">
        <v>772830.11</v>
      </c>
      <c r="G67" s="75">
        <v>0</v>
      </c>
      <c r="H67" s="75">
        <v>0</v>
      </c>
      <c r="I67" s="75">
        <v>108500</v>
      </c>
      <c r="J67" s="75">
        <v>5322858.0599999996</v>
      </c>
      <c r="K67" s="75">
        <v>0</v>
      </c>
      <c r="L67" s="75">
        <v>39200</v>
      </c>
      <c r="M67" s="75">
        <v>914200</v>
      </c>
      <c r="N67" s="75">
        <v>0</v>
      </c>
      <c r="O67" s="75">
        <v>0</v>
      </c>
      <c r="P67" s="75">
        <v>0</v>
      </c>
      <c r="Q67" s="75">
        <v>885640</v>
      </c>
      <c r="R67" s="75">
        <v>0</v>
      </c>
      <c r="S67" s="75">
        <v>0</v>
      </c>
      <c r="T67" s="75">
        <v>0</v>
      </c>
      <c r="U67" s="75">
        <v>0</v>
      </c>
      <c r="V67" s="75">
        <v>0</v>
      </c>
      <c r="W67" s="75">
        <v>775487.1</v>
      </c>
      <c r="X67" s="75">
        <v>334600</v>
      </c>
      <c r="Y67" s="75">
        <v>630564.64</v>
      </c>
      <c r="Z67" s="75">
        <v>0</v>
      </c>
      <c r="AA67" s="75">
        <v>186900</v>
      </c>
      <c r="AB67" s="75">
        <v>67200</v>
      </c>
      <c r="AC67" s="75">
        <v>289100</v>
      </c>
      <c r="AD67" s="75">
        <v>33600</v>
      </c>
      <c r="AE67" s="75">
        <v>4526759.5599999996</v>
      </c>
      <c r="AF67" s="75">
        <v>0</v>
      </c>
      <c r="AG67" s="75">
        <v>0</v>
      </c>
      <c r="AH67" s="75">
        <v>78400</v>
      </c>
      <c r="AI67" s="75">
        <v>117600</v>
      </c>
      <c r="AJ67" s="75">
        <v>151741.94</v>
      </c>
      <c r="AK67" s="75">
        <v>0</v>
      </c>
      <c r="AL67" s="75">
        <v>181841.94</v>
      </c>
      <c r="AM67" s="75">
        <v>186900</v>
      </c>
      <c r="AN67" s="75">
        <v>78400</v>
      </c>
      <c r="AO67" s="75">
        <v>0</v>
      </c>
      <c r="AP67" s="75">
        <v>78400</v>
      </c>
      <c r="AQ67" s="75">
        <v>1061264.52</v>
      </c>
      <c r="AR67" s="75">
        <v>0</v>
      </c>
      <c r="AS67" s="75">
        <v>0</v>
      </c>
      <c r="AT67" s="75">
        <v>39200</v>
      </c>
      <c r="AU67" s="75">
        <v>0</v>
      </c>
      <c r="AV67" s="75">
        <v>39200</v>
      </c>
      <c r="AW67" s="75">
        <v>78400</v>
      </c>
      <c r="AX67" s="75">
        <v>3195284.53</v>
      </c>
      <c r="AY67" s="75">
        <v>0</v>
      </c>
      <c r="AZ67" s="75">
        <v>226100</v>
      </c>
      <c r="BA67" s="75">
        <v>0</v>
      </c>
      <c r="BB67" s="75">
        <v>0</v>
      </c>
      <c r="BC67" s="75">
        <v>1068200</v>
      </c>
      <c r="BD67" s="75">
        <v>59400</v>
      </c>
      <c r="BE67" s="75">
        <v>265300</v>
      </c>
      <c r="BF67" s="75">
        <v>186900</v>
      </c>
      <c r="BG67" s="75">
        <v>186900</v>
      </c>
      <c r="BH67" s="75">
        <v>0</v>
      </c>
      <c r="BI67" s="75">
        <v>2440953.98</v>
      </c>
      <c r="BJ67" s="75">
        <v>0</v>
      </c>
      <c r="BK67" s="75">
        <v>0</v>
      </c>
      <c r="BL67" s="75">
        <v>0</v>
      </c>
      <c r="BM67" s="75">
        <v>0</v>
      </c>
      <c r="BN67" s="75">
        <v>156800</v>
      </c>
      <c r="BO67" s="75">
        <v>0</v>
      </c>
      <c r="BP67" s="75">
        <v>1224412.8999999999</v>
      </c>
      <c r="BQ67" s="75">
        <v>39200</v>
      </c>
      <c r="BR67" s="75">
        <v>78400</v>
      </c>
      <c r="BS67" s="75">
        <v>108500</v>
      </c>
      <c r="BT67" s="75">
        <v>117600</v>
      </c>
      <c r="BU67" s="75">
        <v>410470.97</v>
      </c>
      <c r="BV67" s="75">
        <v>39200</v>
      </c>
      <c r="BW67" s="75">
        <v>78400</v>
      </c>
      <c r="BX67" s="75">
        <v>0</v>
      </c>
      <c r="BY67" s="76">
        <v>42803226.359999999</v>
      </c>
    </row>
    <row r="68" spans="1:77" x14ac:dyDescent="0.2">
      <c r="A68" s="73" t="s">
        <v>291</v>
      </c>
      <c r="B68" s="74" t="s">
        <v>332</v>
      </c>
      <c r="C68" s="73" t="s">
        <v>333</v>
      </c>
      <c r="D68" s="75">
        <v>24500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49000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  <c r="P68" s="75">
        <v>0</v>
      </c>
      <c r="Q68" s="75">
        <v>0</v>
      </c>
      <c r="R68" s="75">
        <v>0</v>
      </c>
      <c r="S68" s="75">
        <v>0</v>
      </c>
      <c r="T68" s="75">
        <v>0</v>
      </c>
      <c r="U68" s="75">
        <v>0</v>
      </c>
      <c r="V68" s="75">
        <v>0</v>
      </c>
      <c r="W68" s="75">
        <v>0</v>
      </c>
      <c r="X68" s="75">
        <v>0</v>
      </c>
      <c r="Y68" s="75">
        <v>0</v>
      </c>
      <c r="Z68" s="75">
        <v>0</v>
      </c>
      <c r="AA68" s="75">
        <v>0</v>
      </c>
      <c r="AB68" s="75">
        <v>0</v>
      </c>
      <c r="AC68" s="75">
        <v>0</v>
      </c>
      <c r="AD68" s="75">
        <v>0</v>
      </c>
      <c r="AE68" s="75">
        <v>73500</v>
      </c>
      <c r="AF68" s="75">
        <v>0</v>
      </c>
      <c r="AG68" s="75">
        <v>0</v>
      </c>
      <c r="AH68" s="75">
        <v>0</v>
      </c>
      <c r="AI68" s="75">
        <v>0</v>
      </c>
      <c r="AJ68" s="75">
        <v>0</v>
      </c>
      <c r="AK68" s="75">
        <v>0</v>
      </c>
      <c r="AL68" s="75">
        <v>0</v>
      </c>
      <c r="AM68" s="75">
        <v>0</v>
      </c>
      <c r="AN68" s="75">
        <v>0</v>
      </c>
      <c r="AO68" s="75">
        <v>0</v>
      </c>
      <c r="AP68" s="75">
        <v>0</v>
      </c>
      <c r="AQ68" s="75">
        <v>98000</v>
      </c>
      <c r="AR68" s="75">
        <v>0</v>
      </c>
      <c r="AS68" s="75">
        <v>0</v>
      </c>
      <c r="AT68" s="75">
        <v>0</v>
      </c>
      <c r="AU68" s="75">
        <v>0</v>
      </c>
      <c r="AV68" s="75">
        <v>0</v>
      </c>
      <c r="AW68" s="75">
        <v>0</v>
      </c>
      <c r="AX68" s="75">
        <v>98000</v>
      </c>
      <c r="AY68" s="75">
        <v>0</v>
      </c>
      <c r="AZ68" s="75">
        <v>0</v>
      </c>
      <c r="BA68" s="75">
        <v>0</v>
      </c>
      <c r="BB68" s="75">
        <v>0</v>
      </c>
      <c r="BC68" s="75">
        <v>0</v>
      </c>
      <c r="BD68" s="75">
        <v>0</v>
      </c>
      <c r="BE68" s="75">
        <v>0</v>
      </c>
      <c r="BF68" s="75">
        <v>0</v>
      </c>
      <c r="BG68" s="75">
        <v>0</v>
      </c>
      <c r="BH68" s="75">
        <v>0</v>
      </c>
      <c r="BI68" s="75">
        <v>83774.19</v>
      </c>
      <c r="BJ68" s="75">
        <v>0</v>
      </c>
      <c r="BK68" s="75">
        <v>0</v>
      </c>
      <c r="BL68" s="75">
        <v>0</v>
      </c>
      <c r="BM68" s="75">
        <v>0</v>
      </c>
      <c r="BN68" s="75">
        <v>0</v>
      </c>
      <c r="BO68" s="75">
        <v>0</v>
      </c>
      <c r="BP68" s="75">
        <v>24500</v>
      </c>
      <c r="BQ68" s="75">
        <v>0</v>
      </c>
      <c r="BR68" s="75">
        <v>0</v>
      </c>
      <c r="BS68" s="75">
        <v>0</v>
      </c>
      <c r="BT68" s="75">
        <v>0</v>
      </c>
      <c r="BU68" s="75">
        <v>0</v>
      </c>
      <c r="BV68" s="75">
        <v>0</v>
      </c>
      <c r="BW68" s="75">
        <v>0</v>
      </c>
      <c r="BX68" s="75">
        <v>0</v>
      </c>
      <c r="BY68" s="76">
        <v>8532687.7300000004</v>
      </c>
    </row>
    <row r="69" spans="1:77" x14ac:dyDescent="0.2">
      <c r="A69" s="73" t="s">
        <v>291</v>
      </c>
      <c r="B69" s="74" t="s">
        <v>334</v>
      </c>
      <c r="C69" s="73" t="s">
        <v>335</v>
      </c>
      <c r="D69" s="75">
        <v>14818743</v>
      </c>
      <c r="E69" s="75">
        <v>5428689.3399999999</v>
      </c>
      <c r="F69" s="75">
        <v>9260989.4100000001</v>
      </c>
      <c r="G69" s="75">
        <v>3269572</v>
      </c>
      <c r="H69" s="75">
        <v>1226220</v>
      </c>
      <c r="I69" s="75">
        <v>1563314.62</v>
      </c>
      <c r="J69" s="75">
        <v>47247534.229999997</v>
      </c>
      <c r="K69" s="75">
        <v>1673765.6</v>
      </c>
      <c r="L69" s="75">
        <v>442585</v>
      </c>
      <c r="M69" s="75">
        <v>15578523</v>
      </c>
      <c r="N69" s="75">
        <v>664683.63</v>
      </c>
      <c r="O69" s="75">
        <v>684072.58</v>
      </c>
      <c r="P69" s="75">
        <v>11387522.5</v>
      </c>
      <c r="Q69" s="75">
        <v>5647351.2699999996</v>
      </c>
      <c r="R69" s="75">
        <v>197400</v>
      </c>
      <c r="S69" s="75">
        <v>612454</v>
      </c>
      <c r="T69" s="75">
        <v>922113.05</v>
      </c>
      <c r="U69" s="75">
        <v>1307432</v>
      </c>
      <c r="V69" s="75">
        <v>3875859.99</v>
      </c>
      <c r="W69" s="75">
        <v>5561959.3200000003</v>
      </c>
      <c r="X69" s="75">
        <v>1134010.72</v>
      </c>
      <c r="Y69" s="75">
        <v>6385367.5</v>
      </c>
      <c r="Z69" s="75">
        <v>1043602.22</v>
      </c>
      <c r="AA69" s="75">
        <v>1834386</v>
      </c>
      <c r="AB69" s="75">
        <v>2046787</v>
      </c>
      <c r="AC69" s="75">
        <v>1452832.36</v>
      </c>
      <c r="AD69" s="75">
        <v>1144531</v>
      </c>
      <c r="AE69" s="75">
        <v>36104040.5</v>
      </c>
      <c r="AF69" s="75">
        <v>1826427</v>
      </c>
      <c r="AG69" s="75">
        <v>1350739.65</v>
      </c>
      <c r="AH69" s="75">
        <v>723121.12</v>
      </c>
      <c r="AI69" s="75">
        <v>526381.9</v>
      </c>
      <c r="AJ69" s="75">
        <v>891761.74</v>
      </c>
      <c r="AK69" s="75">
        <v>1149033.8500000001</v>
      </c>
      <c r="AL69" s="75">
        <v>610070.16</v>
      </c>
      <c r="AM69" s="75">
        <v>1565471.82</v>
      </c>
      <c r="AN69" s="75">
        <v>442188.97</v>
      </c>
      <c r="AO69" s="75">
        <v>1191787.28</v>
      </c>
      <c r="AP69" s="75">
        <v>583358</v>
      </c>
      <c r="AQ69" s="75">
        <v>7293873.3499999996</v>
      </c>
      <c r="AR69" s="75">
        <v>697760</v>
      </c>
      <c r="AS69" s="75">
        <v>981588.49</v>
      </c>
      <c r="AT69" s="75">
        <v>909472</v>
      </c>
      <c r="AU69" s="75">
        <v>691880</v>
      </c>
      <c r="AV69" s="75">
        <v>365860</v>
      </c>
      <c r="AW69" s="75">
        <v>886010</v>
      </c>
      <c r="AX69" s="75">
        <v>12516005.25</v>
      </c>
      <c r="AY69" s="75">
        <v>1780998.66</v>
      </c>
      <c r="AZ69" s="75">
        <v>0</v>
      </c>
      <c r="BA69" s="75">
        <v>3643790</v>
      </c>
      <c r="BB69" s="75">
        <v>2703947.11</v>
      </c>
      <c r="BC69" s="75">
        <v>664166</v>
      </c>
      <c r="BD69" s="75">
        <v>4751692.0199999996</v>
      </c>
      <c r="BE69" s="75">
        <v>4784026.5</v>
      </c>
      <c r="BF69" s="75">
        <v>1225300</v>
      </c>
      <c r="BG69" s="75">
        <v>490796</v>
      </c>
      <c r="BH69" s="75">
        <v>451662</v>
      </c>
      <c r="BI69" s="75">
        <v>12227352</v>
      </c>
      <c r="BJ69" s="75">
        <v>5633081.6200000001</v>
      </c>
      <c r="BK69" s="75">
        <v>3103793</v>
      </c>
      <c r="BL69" s="75">
        <v>1129503.8500000001</v>
      </c>
      <c r="BM69" s="75">
        <v>283501.2</v>
      </c>
      <c r="BN69" s="75">
        <v>516131</v>
      </c>
      <c r="BO69" s="75">
        <v>0</v>
      </c>
      <c r="BP69" s="75">
        <v>8213431</v>
      </c>
      <c r="BQ69" s="75">
        <v>417364.51</v>
      </c>
      <c r="BR69" s="75">
        <v>977553</v>
      </c>
      <c r="BS69" s="75">
        <v>3933621.13</v>
      </c>
      <c r="BT69" s="75">
        <v>4522252.59</v>
      </c>
      <c r="BU69" s="75">
        <v>6205059</v>
      </c>
      <c r="BV69" s="75">
        <v>2098364.35</v>
      </c>
      <c r="BW69" s="75">
        <v>1706675</v>
      </c>
      <c r="BX69" s="75">
        <v>2585562</v>
      </c>
      <c r="BY69" s="76">
        <v>343562.39</v>
      </c>
    </row>
    <row r="70" spans="1:77" x14ac:dyDescent="0.2">
      <c r="A70" s="73" t="s">
        <v>291</v>
      </c>
      <c r="B70" s="74" t="s">
        <v>336</v>
      </c>
      <c r="C70" s="73" t="s">
        <v>337</v>
      </c>
      <c r="D70" s="75">
        <v>104454</v>
      </c>
      <c r="E70" s="75">
        <v>2637</v>
      </c>
      <c r="F70" s="75">
        <v>889847.33</v>
      </c>
      <c r="G70" s="75">
        <v>0</v>
      </c>
      <c r="H70" s="75">
        <v>199171</v>
      </c>
      <c r="I70" s="75">
        <v>1119235</v>
      </c>
      <c r="J70" s="75">
        <v>10764198.789999999</v>
      </c>
      <c r="K70" s="75">
        <v>39640</v>
      </c>
      <c r="L70" s="75">
        <v>202740</v>
      </c>
      <c r="M70" s="75">
        <v>347600</v>
      </c>
      <c r="N70" s="75">
        <v>0</v>
      </c>
      <c r="O70" s="75">
        <v>190100</v>
      </c>
      <c r="P70" s="75">
        <v>1816134</v>
      </c>
      <c r="Q70" s="75">
        <v>874870.95</v>
      </c>
      <c r="R70" s="75">
        <v>0</v>
      </c>
      <c r="S70" s="75">
        <v>0</v>
      </c>
      <c r="T70" s="75">
        <v>0</v>
      </c>
      <c r="U70" s="75">
        <v>352017</v>
      </c>
      <c r="V70" s="75">
        <v>685249.47</v>
      </c>
      <c r="W70" s="75">
        <v>145236.26</v>
      </c>
      <c r="X70" s="75">
        <v>116495.03999999999</v>
      </c>
      <c r="Y70" s="75">
        <v>1959220.51</v>
      </c>
      <c r="Z70" s="75">
        <v>214182.04</v>
      </c>
      <c r="AA70" s="75">
        <v>58980</v>
      </c>
      <c r="AB70" s="75">
        <v>1891673</v>
      </c>
      <c r="AC70" s="75">
        <v>232332</v>
      </c>
      <c r="AD70" s="75">
        <v>121279</v>
      </c>
      <c r="AE70" s="75">
        <v>4711926</v>
      </c>
      <c r="AF70" s="75">
        <v>0</v>
      </c>
      <c r="AG70" s="75">
        <v>0</v>
      </c>
      <c r="AH70" s="75">
        <v>388077.83</v>
      </c>
      <c r="AI70" s="75">
        <v>13500</v>
      </c>
      <c r="AJ70" s="75">
        <v>223099.78</v>
      </c>
      <c r="AK70" s="75">
        <v>174335</v>
      </c>
      <c r="AL70" s="75">
        <v>572338.55000000005</v>
      </c>
      <c r="AM70" s="75">
        <v>543019.30000000005</v>
      </c>
      <c r="AN70" s="75">
        <v>282266.28999999998</v>
      </c>
      <c r="AO70" s="75">
        <v>134855.48000000001</v>
      </c>
      <c r="AP70" s="75">
        <v>114457</v>
      </c>
      <c r="AQ70" s="75">
        <v>1846653.77</v>
      </c>
      <c r="AR70" s="75">
        <v>1104641</v>
      </c>
      <c r="AS70" s="75">
        <v>399641.49</v>
      </c>
      <c r="AT70" s="75">
        <v>587858</v>
      </c>
      <c r="AU70" s="75">
        <v>414058.35</v>
      </c>
      <c r="AV70" s="75">
        <v>371231</v>
      </c>
      <c r="AW70" s="75">
        <v>411798</v>
      </c>
      <c r="AX70" s="75">
        <v>0</v>
      </c>
      <c r="AY70" s="75">
        <v>499877.65</v>
      </c>
      <c r="AZ70" s="75">
        <v>866825</v>
      </c>
      <c r="BA70" s="75">
        <v>0</v>
      </c>
      <c r="BB70" s="75">
        <v>0</v>
      </c>
      <c r="BC70" s="75">
        <v>0</v>
      </c>
      <c r="BD70" s="75">
        <v>917497.91</v>
      </c>
      <c r="BE70" s="75">
        <v>0</v>
      </c>
      <c r="BF70" s="75">
        <v>1610544</v>
      </c>
      <c r="BG70" s="75">
        <v>0</v>
      </c>
      <c r="BH70" s="75">
        <v>216464</v>
      </c>
      <c r="BI70" s="75">
        <v>1998428.4</v>
      </c>
      <c r="BJ70" s="75">
        <v>462768.82</v>
      </c>
      <c r="BK70" s="75">
        <v>1066598</v>
      </c>
      <c r="BL70" s="75">
        <v>392837.51</v>
      </c>
      <c r="BM70" s="75">
        <v>0</v>
      </c>
      <c r="BN70" s="75">
        <v>174941.13</v>
      </c>
      <c r="BO70" s="75">
        <v>228175.64</v>
      </c>
      <c r="BP70" s="75">
        <v>4879052</v>
      </c>
      <c r="BQ70" s="75">
        <v>937774.62</v>
      </c>
      <c r="BR70" s="75">
        <v>1373091</v>
      </c>
      <c r="BS70" s="75">
        <v>1377682.15</v>
      </c>
      <c r="BT70" s="75">
        <v>1693606.23</v>
      </c>
      <c r="BU70" s="75">
        <v>368804</v>
      </c>
      <c r="BV70" s="75">
        <v>1371208.62</v>
      </c>
      <c r="BW70" s="75">
        <v>824550</v>
      </c>
      <c r="BX70" s="75">
        <v>391361</v>
      </c>
      <c r="BY70" s="76">
        <v>7769.2</v>
      </c>
    </row>
    <row r="71" spans="1:77" x14ac:dyDescent="0.2">
      <c r="A71" s="73" t="s">
        <v>291</v>
      </c>
      <c r="B71" s="74" t="s">
        <v>338</v>
      </c>
      <c r="C71" s="73" t="s">
        <v>339</v>
      </c>
      <c r="D71" s="75">
        <v>44054215</v>
      </c>
      <c r="E71" s="75">
        <v>10164462.75</v>
      </c>
      <c r="F71" s="75">
        <v>12922048.300000001</v>
      </c>
      <c r="G71" s="75">
        <v>6744090</v>
      </c>
      <c r="H71" s="75">
        <v>4232972.42</v>
      </c>
      <c r="I71" s="75">
        <v>1060497.98</v>
      </c>
      <c r="J71" s="75">
        <v>43473278.009999998</v>
      </c>
      <c r="K71" s="75">
        <v>8022717.7699999996</v>
      </c>
      <c r="L71" s="75">
        <v>1308715.82</v>
      </c>
      <c r="M71" s="75">
        <v>19933561</v>
      </c>
      <c r="N71" s="75">
        <v>2393694</v>
      </c>
      <c r="O71" s="75">
        <v>6011479.8600000003</v>
      </c>
      <c r="P71" s="75">
        <v>11427184</v>
      </c>
      <c r="Q71" s="75">
        <v>7985409.3600000003</v>
      </c>
      <c r="R71" s="75">
        <v>1019950</v>
      </c>
      <c r="S71" s="75">
        <v>2839888.62</v>
      </c>
      <c r="T71" s="75">
        <v>4265740</v>
      </c>
      <c r="U71" s="75">
        <v>1354998</v>
      </c>
      <c r="V71" s="75">
        <v>32269746.91</v>
      </c>
      <c r="W71" s="75">
        <v>9603546.2699999996</v>
      </c>
      <c r="X71" s="75">
        <v>4331805.96</v>
      </c>
      <c r="Y71" s="75">
        <v>9869695.2899999991</v>
      </c>
      <c r="Z71" s="75">
        <v>2511469.7599999998</v>
      </c>
      <c r="AA71" s="75">
        <v>5045234.5599999996</v>
      </c>
      <c r="AB71" s="75">
        <v>4286812</v>
      </c>
      <c r="AC71" s="75">
        <v>2078007.44</v>
      </c>
      <c r="AD71" s="75">
        <v>1884481</v>
      </c>
      <c r="AE71" s="75">
        <v>41055296</v>
      </c>
      <c r="AF71" s="75">
        <v>2341174.5</v>
      </c>
      <c r="AG71" s="75">
        <v>2366198.0699999998</v>
      </c>
      <c r="AH71" s="75">
        <v>1885533.43</v>
      </c>
      <c r="AI71" s="75">
        <v>2415641.98</v>
      </c>
      <c r="AJ71" s="75">
        <v>3683323.22</v>
      </c>
      <c r="AK71" s="75">
        <v>3097415.8</v>
      </c>
      <c r="AL71" s="75">
        <v>2564486.31</v>
      </c>
      <c r="AM71" s="75">
        <v>4467920.3499999996</v>
      </c>
      <c r="AN71" s="75">
        <v>2331078.88</v>
      </c>
      <c r="AO71" s="75">
        <v>2335123.5299999998</v>
      </c>
      <c r="AP71" s="75">
        <v>2211608</v>
      </c>
      <c r="AQ71" s="75">
        <v>13318329.050000001</v>
      </c>
      <c r="AR71" s="75">
        <v>265766.67</v>
      </c>
      <c r="AS71" s="75">
        <v>2343361.87</v>
      </c>
      <c r="AT71" s="75">
        <v>2488504.46</v>
      </c>
      <c r="AU71" s="75">
        <v>1746576.81</v>
      </c>
      <c r="AV71" s="75">
        <v>294970</v>
      </c>
      <c r="AW71" s="75">
        <v>2250330.3199999998</v>
      </c>
      <c r="AX71" s="75">
        <v>38871125.259999998</v>
      </c>
      <c r="AY71" s="75">
        <v>3371881.32</v>
      </c>
      <c r="AZ71" s="75">
        <v>3465050.66</v>
      </c>
      <c r="BA71" s="75">
        <v>9753349</v>
      </c>
      <c r="BB71" s="75">
        <v>8343259.7300000004</v>
      </c>
      <c r="BC71" s="75">
        <v>4181620</v>
      </c>
      <c r="BD71" s="75">
        <v>5817555.8600000003</v>
      </c>
      <c r="BE71" s="75">
        <v>7411324</v>
      </c>
      <c r="BF71" s="75">
        <v>3294669</v>
      </c>
      <c r="BG71" s="75">
        <v>1278110.48</v>
      </c>
      <c r="BH71" s="75">
        <v>817575</v>
      </c>
      <c r="BI71" s="75">
        <v>14711003</v>
      </c>
      <c r="BJ71" s="75">
        <v>16023419.640000001</v>
      </c>
      <c r="BK71" s="75">
        <v>0</v>
      </c>
      <c r="BL71" s="75">
        <v>889705.29</v>
      </c>
      <c r="BM71" s="75">
        <v>2518529.14</v>
      </c>
      <c r="BN71" s="75">
        <v>2704120.59</v>
      </c>
      <c r="BO71" s="75">
        <v>0</v>
      </c>
      <c r="BP71" s="75">
        <v>25246330.84</v>
      </c>
      <c r="BQ71" s="75">
        <v>1300800.1000000001</v>
      </c>
      <c r="BR71" s="75">
        <v>1609226</v>
      </c>
      <c r="BS71" s="75">
        <v>2370957</v>
      </c>
      <c r="BT71" s="75">
        <v>2917090.71</v>
      </c>
      <c r="BU71" s="75">
        <v>8977337</v>
      </c>
      <c r="BV71" s="75">
        <v>1596533.95</v>
      </c>
      <c r="BW71" s="75">
        <v>0</v>
      </c>
      <c r="BX71" s="75">
        <v>603845</v>
      </c>
      <c r="BY71" s="76">
        <v>316916.2</v>
      </c>
    </row>
    <row r="72" spans="1:77" x14ac:dyDescent="0.2">
      <c r="A72" s="73" t="s">
        <v>291</v>
      </c>
      <c r="B72" s="74" t="s">
        <v>340</v>
      </c>
      <c r="C72" s="73" t="s">
        <v>341</v>
      </c>
      <c r="D72" s="75">
        <v>14621565</v>
      </c>
      <c r="E72" s="75">
        <v>4006282.58</v>
      </c>
      <c r="F72" s="75">
        <v>2903580.32</v>
      </c>
      <c r="G72" s="75">
        <v>710644</v>
      </c>
      <c r="H72" s="75">
        <v>1165537.1200000001</v>
      </c>
      <c r="I72" s="75">
        <v>833540</v>
      </c>
      <c r="J72" s="75">
        <v>29593759.620000001</v>
      </c>
      <c r="K72" s="75">
        <v>3141122.25</v>
      </c>
      <c r="L72" s="75">
        <v>2007524.87</v>
      </c>
      <c r="M72" s="75">
        <v>0</v>
      </c>
      <c r="N72" s="75">
        <v>1204966.51</v>
      </c>
      <c r="O72" s="75">
        <v>5085399.8600000003</v>
      </c>
      <c r="P72" s="75">
        <v>5030360</v>
      </c>
      <c r="Q72" s="75">
        <v>4969570.9800000004</v>
      </c>
      <c r="R72" s="75">
        <v>508893</v>
      </c>
      <c r="S72" s="75">
        <v>1538287.4</v>
      </c>
      <c r="T72" s="75">
        <v>336440</v>
      </c>
      <c r="U72" s="75">
        <v>653856</v>
      </c>
      <c r="V72" s="75">
        <v>14674691.380000001</v>
      </c>
      <c r="W72" s="75">
        <v>1399205.71</v>
      </c>
      <c r="X72" s="75">
        <v>1431319.14</v>
      </c>
      <c r="Y72" s="75">
        <v>5716471.71</v>
      </c>
      <c r="Z72" s="75">
        <v>2208558.7400000002</v>
      </c>
      <c r="AA72" s="75">
        <v>452900</v>
      </c>
      <c r="AB72" s="75">
        <v>3280334</v>
      </c>
      <c r="AC72" s="75">
        <v>602328.52</v>
      </c>
      <c r="AD72" s="75">
        <v>1112322</v>
      </c>
      <c r="AE72" s="75">
        <v>16512075</v>
      </c>
      <c r="AF72" s="75">
        <v>2200238.33</v>
      </c>
      <c r="AG72" s="75">
        <v>0</v>
      </c>
      <c r="AH72" s="75">
        <v>1184382.55</v>
      </c>
      <c r="AI72" s="75">
        <v>773010</v>
      </c>
      <c r="AJ72" s="75">
        <v>1930737.03</v>
      </c>
      <c r="AK72" s="75">
        <v>2211964.41</v>
      </c>
      <c r="AL72" s="75">
        <v>1776691.49</v>
      </c>
      <c r="AM72" s="75">
        <v>1813963.27</v>
      </c>
      <c r="AN72" s="75">
        <v>1725149.06</v>
      </c>
      <c r="AO72" s="75">
        <v>1175526.76</v>
      </c>
      <c r="AP72" s="75">
        <v>1051357</v>
      </c>
      <c r="AQ72" s="75">
        <v>8613012.7599999998</v>
      </c>
      <c r="AR72" s="75">
        <v>3262084</v>
      </c>
      <c r="AS72" s="75">
        <v>1597704.56</v>
      </c>
      <c r="AT72" s="75">
        <v>877449.05</v>
      </c>
      <c r="AU72" s="75">
        <v>1518831.62</v>
      </c>
      <c r="AV72" s="75">
        <v>1552112</v>
      </c>
      <c r="AW72" s="75">
        <v>640594.19999999995</v>
      </c>
      <c r="AX72" s="75">
        <v>0</v>
      </c>
      <c r="AY72" s="75">
        <v>1936444</v>
      </c>
      <c r="AZ72" s="75">
        <v>1335250</v>
      </c>
      <c r="BA72" s="75">
        <v>0</v>
      </c>
      <c r="BB72" s="75">
        <v>0</v>
      </c>
      <c r="BC72" s="75">
        <v>67760</v>
      </c>
      <c r="BD72" s="75">
        <v>3108935.23</v>
      </c>
      <c r="BE72" s="75">
        <v>0</v>
      </c>
      <c r="BF72" s="75">
        <v>2048723</v>
      </c>
      <c r="BG72" s="75">
        <v>599635</v>
      </c>
      <c r="BH72" s="75">
        <v>838850</v>
      </c>
      <c r="BI72" s="75">
        <v>15298347</v>
      </c>
      <c r="BJ72" s="75">
        <v>6384402.7000000002</v>
      </c>
      <c r="BK72" s="75">
        <v>0</v>
      </c>
      <c r="BL72" s="75">
        <v>778722.49</v>
      </c>
      <c r="BM72" s="75">
        <v>969648</v>
      </c>
      <c r="BN72" s="75">
        <v>3227358.52</v>
      </c>
      <c r="BO72" s="75">
        <v>2149454</v>
      </c>
      <c r="BP72" s="75">
        <v>8920561</v>
      </c>
      <c r="BQ72" s="75">
        <v>1927806.1</v>
      </c>
      <c r="BR72" s="75">
        <v>1925260</v>
      </c>
      <c r="BS72" s="75">
        <v>1738048</v>
      </c>
      <c r="BT72" s="75">
        <v>1235386.07</v>
      </c>
      <c r="BU72" s="75">
        <v>1219998</v>
      </c>
      <c r="BV72" s="75">
        <v>1010589.06</v>
      </c>
      <c r="BW72" s="75">
        <v>1621493.55</v>
      </c>
      <c r="BX72" s="75">
        <v>310170</v>
      </c>
      <c r="BY72" s="76">
        <v>705726.44</v>
      </c>
    </row>
    <row r="73" spans="1:77" x14ac:dyDescent="0.2">
      <c r="A73" s="73" t="s">
        <v>291</v>
      </c>
      <c r="B73" s="74" t="s">
        <v>342</v>
      </c>
      <c r="C73" s="73" t="s">
        <v>343</v>
      </c>
      <c r="D73" s="75">
        <v>0</v>
      </c>
      <c r="E73" s="75">
        <v>2060364.63</v>
      </c>
      <c r="F73" s="75">
        <v>152750</v>
      </c>
      <c r="G73" s="75">
        <v>3115829.04</v>
      </c>
      <c r="H73" s="75">
        <v>728758</v>
      </c>
      <c r="I73" s="75">
        <v>0</v>
      </c>
      <c r="J73" s="75">
        <v>1995639</v>
      </c>
      <c r="K73" s="75">
        <v>7131240</v>
      </c>
      <c r="L73" s="75">
        <v>866117.9</v>
      </c>
      <c r="M73" s="75">
        <v>17039396.5</v>
      </c>
      <c r="N73" s="75">
        <v>874542.25</v>
      </c>
      <c r="O73" s="75">
        <v>3181319.96</v>
      </c>
      <c r="P73" s="75">
        <v>2003622</v>
      </c>
      <c r="Q73" s="75">
        <v>2779420</v>
      </c>
      <c r="R73" s="75">
        <v>0</v>
      </c>
      <c r="S73" s="75">
        <v>1694273.13</v>
      </c>
      <c r="T73" s="75">
        <v>0</v>
      </c>
      <c r="U73" s="75">
        <v>1942735</v>
      </c>
      <c r="V73" s="75">
        <v>2518127.4</v>
      </c>
      <c r="W73" s="75">
        <v>657896.76</v>
      </c>
      <c r="X73" s="75">
        <v>208808.99</v>
      </c>
      <c r="Y73" s="75">
        <v>361990</v>
      </c>
      <c r="Z73" s="75">
        <v>0</v>
      </c>
      <c r="AA73" s="75">
        <v>0</v>
      </c>
      <c r="AB73" s="75">
        <v>391680</v>
      </c>
      <c r="AC73" s="75">
        <v>0</v>
      </c>
      <c r="AD73" s="75">
        <v>0</v>
      </c>
      <c r="AE73" s="75">
        <v>0</v>
      </c>
      <c r="AF73" s="75">
        <v>423475.51</v>
      </c>
      <c r="AG73" s="75">
        <v>0</v>
      </c>
      <c r="AH73" s="75">
        <v>0</v>
      </c>
      <c r="AI73" s="75">
        <v>0</v>
      </c>
      <c r="AJ73" s="75">
        <v>37800</v>
      </c>
      <c r="AK73" s="75">
        <v>0</v>
      </c>
      <c r="AL73" s="75">
        <v>0</v>
      </c>
      <c r="AM73" s="75">
        <v>0</v>
      </c>
      <c r="AN73" s="75">
        <v>0</v>
      </c>
      <c r="AO73" s="75">
        <v>376080</v>
      </c>
      <c r="AP73" s="75">
        <v>0</v>
      </c>
      <c r="AQ73" s="75">
        <v>1668900</v>
      </c>
      <c r="AR73" s="75">
        <v>0</v>
      </c>
      <c r="AS73" s="75">
        <v>667115</v>
      </c>
      <c r="AT73" s="75">
        <v>448690</v>
      </c>
      <c r="AU73" s="75">
        <v>1446370</v>
      </c>
      <c r="AV73" s="75">
        <v>0</v>
      </c>
      <c r="AW73" s="75">
        <v>0</v>
      </c>
      <c r="AX73" s="75">
        <v>0</v>
      </c>
      <c r="AY73" s="75">
        <v>0</v>
      </c>
      <c r="AZ73" s="75">
        <v>5250</v>
      </c>
      <c r="BA73" s="75">
        <v>0</v>
      </c>
      <c r="BB73" s="75">
        <v>0</v>
      </c>
      <c r="BC73" s="75">
        <v>0</v>
      </c>
      <c r="BD73" s="75">
        <v>0</v>
      </c>
      <c r="BE73" s="75">
        <v>0</v>
      </c>
      <c r="BF73" s="75">
        <v>0</v>
      </c>
      <c r="BG73" s="75">
        <v>0</v>
      </c>
      <c r="BH73" s="75">
        <v>0</v>
      </c>
      <c r="BI73" s="75">
        <v>352381.78</v>
      </c>
      <c r="BJ73" s="75">
        <v>0</v>
      </c>
      <c r="BK73" s="75">
        <v>118300</v>
      </c>
      <c r="BL73" s="75">
        <v>58801</v>
      </c>
      <c r="BM73" s="75">
        <v>252480</v>
      </c>
      <c r="BN73" s="75">
        <v>0</v>
      </c>
      <c r="BO73" s="75">
        <v>0</v>
      </c>
      <c r="BP73" s="75">
        <v>438710</v>
      </c>
      <c r="BQ73" s="75">
        <v>0</v>
      </c>
      <c r="BR73" s="75">
        <v>0</v>
      </c>
      <c r="BS73" s="75">
        <v>0</v>
      </c>
      <c r="BT73" s="75">
        <v>0</v>
      </c>
      <c r="BU73" s="75">
        <v>72880</v>
      </c>
      <c r="BV73" s="75">
        <v>0</v>
      </c>
      <c r="BW73" s="75">
        <v>0</v>
      </c>
      <c r="BX73" s="75">
        <v>0</v>
      </c>
      <c r="BY73" s="76">
        <v>471780.51</v>
      </c>
    </row>
    <row r="74" spans="1:77" x14ac:dyDescent="0.2">
      <c r="A74" s="73" t="s">
        <v>291</v>
      </c>
      <c r="B74" s="74" t="s">
        <v>344</v>
      </c>
      <c r="C74" s="73" t="s">
        <v>345</v>
      </c>
      <c r="D74" s="75">
        <v>0</v>
      </c>
      <c r="E74" s="75">
        <v>2542033.63</v>
      </c>
      <c r="F74" s="75">
        <v>0</v>
      </c>
      <c r="G74" s="75">
        <v>200674</v>
      </c>
      <c r="H74" s="75">
        <v>0</v>
      </c>
      <c r="I74" s="75">
        <v>0</v>
      </c>
      <c r="J74" s="75">
        <v>839814</v>
      </c>
      <c r="K74" s="75">
        <v>952237</v>
      </c>
      <c r="L74" s="75">
        <v>0</v>
      </c>
      <c r="M74" s="75">
        <v>94200</v>
      </c>
      <c r="N74" s="75">
        <v>79275</v>
      </c>
      <c r="O74" s="75">
        <v>795817</v>
      </c>
      <c r="P74" s="75">
        <v>161725</v>
      </c>
      <c r="Q74" s="75">
        <v>1214195</v>
      </c>
      <c r="R74" s="75">
        <v>0</v>
      </c>
      <c r="S74" s="75">
        <v>0</v>
      </c>
      <c r="T74" s="75">
        <v>0</v>
      </c>
      <c r="U74" s="75">
        <v>740753.5</v>
      </c>
      <c r="V74" s="75">
        <v>0</v>
      </c>
      <c r="W74" s="75">
        <v>25041.599999999999</v>
      </c>
      <c r="X74" s="75">
        <v>38940</v>
      </c>
      <c r="Y74" s="75">
        <v>27000</v>
      </c>
      <c r="Z74" s="75">
        <v>57280</v>
      </c>
      <c r="AA74" s="75">
        <v>0</v>
      </c>
      <c r="AB74" s="75">
        <v>293448.40000000002</v>
      </c>
      <c r="AC74" s="75">
        <v>0</v>
      </c>
      <c r="AD74" s="75">
        <v>0</v>
      </c>
      <c r="AE74" s="75">
        <v>0</v>
      </c>
      <c r="AF74" s="75">
        <v>133719.57</v>
      </c>
      <c r="AG74" s="75">
        <v>0</v>
      </c>
      <c r="AH74" s="75">
        <v>0</v>
      </c>
      <c r="AI74" s="75">
        <v>0</v>
      </c>
      <c r="AJ74" s="75">
        <v>0</v>
      </c>
      <c r="AK74" s="75">
        <v>0</v>
      </c>
      <c r="AL74" s="75">
        <v>0</v>
      </c>
      <c r="AM74" s="75">
        <v>0</v>
      </c>
      <c r="AN74" s="75">
        <v>0</v>
      </c>
      <c r="AO74" s="75">
        <v>0</v>
      </c>
      <c r="AP74" s="75">
        <v>14643</v>
      </c>
      <c r="AQ74" s="75">
        <v>0</v>
      </c>
      <c r="AR74" s="75">
        <v>0</v>
      </c>
      <c r="AS74" s="75">
        <v>0</v>
      </c>
      <c r="AT74" s="75">
        <v>0</v>
      </c>
      <c r="AU74" s="75">
        <v>0</v>
      </c>
      <c r="AV74" s="75">
        <v>0</v>
      </c>
      <c r="AW74" s="75">
        <v>0</v>
      </c>
      <c r="AX74" s="75">
        <v>0</v>
      </c>
      <c r="AY74" s="75">
        <v>0</v>
      </c>
      <c r="AZ74" s="75">
        <v>2100</v>
      </c>
      <c r="BA74" s="75">
        <v>0</v>
      </c>
      <c r="BB74" s="75">
        <v>0</v>
      </c>
      <c r="BC74" s="75">
        <v>0</v>
      </c>
      <c r="BD74" s="75">
        <v>0</v>
      </c>
      <c r="BE74" s="75">
        <v>0</v>
      </c>
      <c r="BF74" s="75">
        <v>0</v>
      </c>
      <c r="BG74" s="75">
        <v>0</v>
      </c>
      <c r="BH74" s="75">
        <v>0</v>
      </c>
      <c r="BI74" s="75">
        <v>224758.85</v>
      </c>
      <c r="BJ74" s="75">
        <v>0</v>
      </c>
      <c r="BK74" s="75">
        <v>0</v>
      </c>
      <c r="BL74" s="75">
        <v>19254</v>
      </c>
      <c r="BM74" s="75">
        <v>47952</v>
      </c>
      <c r="BN74" s="75">
        <v>0</v>
      </c>
      <c r="BO74" s="75">
        <v>0</v>
      </c>
      <c r="BP74" s="75">
        <v>0</v>
      </c>
      <c r="BQ74" s="75">
        <v>0</v>
      </c>
      <c r="BR74" s="75">
        <v>0</v>
      </c>
      <c r="BS74" s="75">
        <v>0</v>
      </c>
      <c r="BT74" s="75">
        <v>0</v>
      </c>
      <c r="BU74" s="75">
        <v>0</v>
      </c>
      <c r="BV74" s="75">
        <v>0</v>
      </c>
      <c r="BW74" s="75">
        <v>0</v>
      </c>
      <c r="BX74" s="75">
        <v>0</v>
      </c>
      <c r="BY74" s="76">
        <v>18397702.359999999</v>
      </c>
    </row>
    <row r="75" spans="1:77" x14ac:dyDescent="0.2">
      <c r="A75" s="73" t="s">
        <v>291</v>
      </c>
      <c r="B75" s="74" t="s">
        <v>346</v>
      </c>
      <c r="C75" s="73" t="s">
        <v>347</v>
      </c>
      <c r="D75" s="75">
        <v>0</v>
      </c>
      <c r="E75" s="75">
        <v>37020</v>
      </c>
      <c r="F75" s="75">
        <v>1510940</v>
      </c>
      <c r="G75" s="75">
        <v>338276</v>
      </c>
      <c r="H75" s="75">
        <v>417537.6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5">
        <v>0</v>
      </c>
      <c r="P75" s="75">
        <v>0</v>
      </c>
      <c r="Q75" s="75">
        <v>2200592.7999999998</v>
      </c>
      <c r="R75" s="75">
        <v>0</v>
      </c>
      <c r="S75" s="75">
        <v>0</v>
      </c>
      <c r="T75" s="75">
        <v>0</v>
      </c>
      <c r="U75" s="75">
        <v>0</v>
      </c>
      <c r="V75" s="75">
        <v>0</v>
      </c>
      <c r="W75" s="75">
        <v>0</v>
      </c>
      <c r="X75" s="75">
        <v>191799</v>
      </c>
      <c r="Y75" s="75">
        <v>0</v>
      </c>
      <c r="Z75" s="75">
        <v>0</v>
      </c>
      <c r="AA75" s="75">
        <v>0</v>
      </c>
      <c r="AB75" s="75">
        <v>0</v>
      </c>
      <c r="AC75" s="75">
        <v>0</v>
      </c>
      <c r="AD75" s="75">
        <v>0</v>
      </c>
      <c r="AE75" s="75">
        <v>726465</v>
      </c>
      <c r="AF75" s="75">
        <v>0</v>
      </c>
      <c r="AG75" s="75">
        <v>0</v>
      </c>
      <c r="AH75" s="75">
        <v>0</v>
      </c>
      <c r="AI75" s="75">
        <v>0</v>
      </c>
      <c r="AJ75" s="75">
        <v>0</v>
      </c>
      <c r="AK75" s="75">
        <v>0</v>
      </c>
      <c r="AL75" s="75">
        <v>0</v>
      </c>
      <c r="AM75" s="75">
        <v>31000</v>
      </c>
      <c r="AN75" s="75">
        <v>0</v>
      </c>
      <c r="AO75" s="75">
        <v>5000</v>
      </c>
      <c r="AP75" s="75">
        <v>0</v>
      </c>
      <c r="AQ75" s="75">
        <v>977210</v>
      </c>
      <c r="AR75" s="75">
        <v>0</v>
      </c>
      <c r="AS75" s="75">
        <v>0</v>
      </c>
      <c r="AT75" s="75">
        <v>0</v>
      </c>
      <c r="AU75" s="75">
        <v>0</v>
      </c>
      <c r="AV75" s="75">
        <v>0</v>
      </c>
      <c r="AW75" s="75">
        <v>0</v>
      </c>
      <c r="AX75" s="75">
        <v>768375</v>
      </c>
      <c r="AY75" s="75">
        <v>0</v>
      </c>
      <c r="AZ75" s="75">
        <v>87220</v>
      </c>
      <c r="BA75" s="75">
        <v>0</v>
      </c>
      <c r="BB75" s="75">
        <v>0</v>
      </c>
      <c r="BC75" s="75">
        <v>747372</v>
      </c>
      <c r="BD75" s="75">
        <v>0</v>
      </c>
      <c r="BE75" s="75">
        <v>0</v>
      </c>
      <c r="BF75" s="75">
        <v>185450</v>
      </c>
      <c r="BG75" s="75">
        <v>0</v>
      </c>
      <c r="BH75" s="75">
        <v>0</v>
      </c>
      <c r="BI75" s="75">
        <v>0</v>
      </c>
      <c r="BJ75" s="75">
        <v>0</v>
      </c>
      <c r="BK75" s="75">
        <v>0</v>
      </c>
      <c r="BL75" s="75">
        <v>0</v>
      </c>
      <c r="BM75" s="75">
        <v>31520</v>
      </c>
      <c r="BN75" s="75">
        <v>0</v>
      </c>
      <c r="BO75" s="75">
        <v>0</v>
      </c>
      <c r="BP75" s="75">
        <v>0</v>
      </c>
      <c r="BQ75" s="75">
        <v>0</v>
      </c>
      <c r="BR75" s="75">
        <v>0</v>
      </c>
      <c r="BS75" s="75">
        <v>0</v>
      </c>
      <c r="BT75" s="75">
        <v>95000</v>
      </c>
      <c r="BU75" s="75">
        <v>709080</v>
      </c>
      <c r="BV75" s="75">
        <v>81730</v>
      </c>
      <c r="BW75" s="75">
        <v>0</v>
      </c>
      <c r="BX75" s="75">
        <v>0</v>
      </c>
      <c r="BY75" s="76">
        <v>399451.58999999997</v>
      </c>
    </row>
    <row r="76" spans="1:77" x14ac:dyDescent="0.2">
      <c r="A76" s="73" t="s">
        <v>291</v>
      </c>
      <c r="B76" s="74" t="s">
        <v>348</v>
      </c>
      <c r="C76" s="73" t="s">
        <v>349</v>
      </c>
      <c r="D76" s="75">
        <v>7433080</v>
      </c>
      <c r="E76" s="75">
        <v>960185</v>
      </c>
      <c r="F76" s="75">
        <v>2736880</v>
      </c>
      <c r="G76" s="75">
        <v>6197168.9299999997</v>
      </c>
      <c r="H76" s="75">
        <v>0</v>
      </c>
      <c r="I76" s="75">
        <v>0</v>
      </c>
      <c r="J76" s="75">
        <v>21860685</v>
      </c>
      <c r="K76" s="75">
        <v>1628800</v>
      </c>
      <c r="L76" s="75">
        <v>532800</v>
      </c>
      <c r="M76" s="75">
        <v>7976245</v>
      </c>
      <c r="N76" s="75">
        <v>585700</v>
      </c>
      <c r="O76" s="75">
        <v>826775</v>
      </c>
      <c r="P76" s="75">
        <v>2949150</v>
      </c>
      <c r="Q76" s="75">
        <v>2355525</v>
      </c>
      <c r="R76" s="75">
        <v>324300</v>
      </c>
      <c r="S76" s="75">
        <v>1125687.5</v>
      </c>
      <c r="T76" s="75">
        <v>631500</v>
      </c>
      <c r="U76" s="75">
        <v>474780</v>
      </c>
      <c r="V76" s="75">
        <v>11332100</v>
      </c>
      <c r="W76" s="75">
        <v>2539640</v>
      </c>
      <c r="X76" s="75">
        <v>665480</v>
      </c>
      <c r="Y76" s="75">
        <v>0</v>
      </c>
      <c r="Z76" s="75">
        <v>201160</v>
      </c>
      <c r="AA76" s="75">
        <v>838986</v>
      </c>
      <c r="AB76" s="75">
        <v>0</v>
      </c>
      <c r="AC76" s="75">
        <v>336480</v>
      </c>
      <c r="AD76" s="75">
        <v>285600</v>
      </c>
      <c r="AE76" s="75">
        <v>13935320</v>
      </c>
      <c r="AF76" s="75">
        <v>642265.67000000004</v>
      </c>
      <c r="AG76" s="75">
        <v>209440</v>
      </c>
      <c r="AH76" s="75">
        <v>522702</v>
      </c>
      <c r="AI76" s="75">
        <v>303600</v>
      </c>
      <c r="AJ76" s="75">
        <v>816580</v>
      </c>
      <c r="AK76" s="75">
        <v>249380</v>
      </c>
      <c r="AL76" s="75">
        <v>329000</v>
      </c>
      <c r="AM76" s="75">
        <v>846940</v>
      </c>
      <c r="AN76" s="75">
        <v>452240</v>
      </c>
      <c r="AO76" s="75">
        <v>533840</v>
      </c>
      <c r="AP76" s="75">
        <v>281520</v>
      </c>
      <c r="AQ76" s="75">
        <v>6484380</v>
      </c>
      <c r="AR76" s="75">
        <v>2375153</v>
      </c>
      <c r="AS76" s="75">
        <v>491880</v>
      </c>
      <c r="AT76" s="75">
        <v>483840</v>
      </c>
      <c r="AU76" s="75">
        <v>301024</v>
      </c>
      <c r="AV76" s="75">
        <v>1203310</v>
      </c>
      <c r="AW76" s="75">
        <v>227160</v>
      </c>
      <c r="AX76" s="75">
        <v>10049435</v>
      </c>
      <c r="AY76" s="75">
        <v>12180</v>
      </c>
      <c r="AZ76" s="75">
        <v>0</v>
      </c>
      <c r="BA76" s="75">
        <v>0</v>
      </c>
      <c r="BB76" s="75">
        <v>7906528.5</v>
      </c>
      <c r="BC76" s="75">
        <v>0</v>
      </c>
      <c r="BD76" s="75">
        <v>1281240</v>
      </c>
      <c r="BE76" s="75">
        <v>1133970</v>
      </c>
      <c r="BF76" s="75">
        <v>346720</v>
      </c>
      <c r="BG76" s="75">
        <v>232320</v>
      </c>
      <c r="BH76" s="75">
        <v>178800</v>
      </c>
      <c r="BI76" s="75">
        <v>9700935</v>
      </c>
      <c r="BJ76" s="75">
        <v>18755828.5</v>
      </c>
      <c r="BK76" s="75">
        <v>567300</v>
      </c>
      <c r="BL76" s="75">
        <v>206460</v>
      </c>
      <c r="BM76" s="75">
        <v>524100</v>
      </c>
      <c r="BN76" s="75">
        <v>326960</v>
      </c>
      <c r="BO76" s="75">
        <v>312120</v>
      </c>
      <c r="BP76" s="75">
        <v>6162682.5</v>
      </c>
      <c r="BQ76" s="75">
        <v>399600</v>
      </c>
      <c r="BR76" s="75">
        <v>466560</v>
      </c>
      <c r="BS76" s="75">
        <v>0</v>
      </c>
      <c r="BT76" s="75">
        <v>911480</v>
      </c>
      <c r="BU76" s="75">
        <v>1857765</v>
      </c>
      <c r="BV76" s="75">
        <v>270360</v>
      </c>
      <c r="BW76" s="75">
        <v>0</v>
      </c>
      <c r="BX76" s="75">
        <v>310800</v>
      </c>
      <c r="BY76" s="76">
        <v>111026364.62</v>
      </c>
    </row>
    <row r="77" spans="1:77" x14ac:dyDescent="0.2">
      <c r="A77" s="73" t="s">
        <v>291</v>
      </c>
      <c r="B77" s="74" t="s">
        <v>350</v>
      </c>
      <c r="C77" s="73" t="s">
        <v>351</v>
      </c>
      <c r="D77" s="75">
        <v>9874906</v>
      </c>
      <c r="E77" s="75">
        <v>3588066.66</v>
      </c>
      <c r="F77" s="75">
        <v>3401210.78</v>
      </c>
      <c r="G77" s="75">
        <v>1563500</v>
      </c>
      <c r="H77" s="75">
        <v>970709.83</v>
      </c>
      <c r="I77" s="75">
        <v>584854.82999999996</v>
      </c>
      <c r="J77" s="75">
        <v>13914505</v>
      </c>
      <c r="K77" s="75">
        <v>2172288</v>
      </c>
      <c r="L77" s="75">
        <v>683967</v>
      </c>
      <c r="M77" s="75">
        <v>5061580</v>
      </c>
      <c r="N77" s="75">
        <v>652896</v>
      </c>
      <c r="O77" s="75">
        <v>1898136</v>
      </c>
      <c r="P77" s="75">
        <v>4438085</v>
      </c>
      <c r="Q77" s="75">
        <v>2980176</v>
      </c>
      <c r="R77" s="75">
        <v>320000</v>
      </c>
      <c r="S77" s="75">
        <v>1271773</v>
      </c>
      <c r="T77" s="75">
        <v>881741</v>
      </c>
      <c r="U77" s="75">
        <v>728354</v>
      </c>
      <c r="V77" s="75">
        <v>10865075</v>
      </c>
      <c r="W77" s="75">
        <v>4208774</v>
      </c>
      <c r="X77" s="75">
        <v>1016000</v>
      </c>
      <c r="Y77" s="75">
        <v>4006537</v>
      </c>
      <c r="Z77" s="75">
        <v>687991</v>
      </c>
      <c r="AA77" s="75">
        <v>190000</v>
      </c>
      <c r="AB77" s="75">
        <v>897514</v>
      </c>
      <c r="AC77" s="75">
        <v>630000</v>
      </c>
      <c r="AD77" s="75">
        <v>604000</v>
      </c>
      <c r="AE77" s="75">
        <v>13836408</v>
      </c>
      <c r="AF77" s="75">
        <v>0</v>
      </c>
      <c r="AG77" s="75">
        <v>610900</v>
      </c>
      <c r="AH77" s="75">
        <v>735064</v>
      </c>
      <c r="AI77" s="75">
        <v>581000</v>
      </c>
      <c r="AJ77" s="75">
        <v>399241</v>
      </c>
      <c r="AK77" s="75">
        <v>0</v>
      </c>
      <c r="AL77" s="75">
        <v>670500</v>
      </c>
      <c r="AM77" s="75">
        <v>1177856</v>
      </c>
      <c r="AN77" s="75">
        <v>758500</v>
      </c>
      <c r="AO77" s="75">
        <v>909333</v>
      </c>
      <c r="AP77" s="75">
        <v>466418</v>
      </c>
      <c r="AQ77" s="75">
        <v>5774238.79</v>
      </c>
      <c r="AR77" s="75">
        <v>581500</v>
      </c>
      <c r="AS77" s="75">
        <v>819870.97</v>
      </c>
      <c r="AT77" s="75">
        <v>688000</v>
      </c>
      <c r="AU77" s="75">
        <v>645000</v>
      </c>
      <c r="AV77" s="75">
        <v>304500</v>
      </c>
      <c r="AW77" s="75">
        <v>315612.90000000002</v>
      </c>
      <c r="AX77" s="75">
        <v>11186500</v>
      </c>
      <c r="AY77" s="75">
        <v>739935</v>
      </c>
      <c r="AZ77" s="75">
        <v>1152709</v>
      </c>
      <c r="BA77" s="75">
        <v>1674499</v>
      </c>
      <c r="BB77" s="75">
        <v>1626947</v>
      </c>
      <c r="BC77" s="75">
        <v>19500</v>
      </c>
      <c r="BD77" s="75">
        <v>2031740</v>
      </c>
      <c r="BE77" s="75">
        <v>752288</v>
      </c>
      <c r="BF77" s="75">
        <v>960500</v>
      </c>
      <c r="BG77" s="75">
        <v>578665</v>
      </c>
      <c r="BH77" s="75">
        <v>527000</v>
      </c>
      <c r="BI77" s="75">
        <v>12644520</v>
      </c>
      <c r="BJ77" s="75">
        <v>5435369</v>
      </c>
      <c r="BK77" s="75">
        <v>1044322</v>
      </c>
      <c r="BL77" s="75">
        <v>381000</v>
      </c>
      <c r="BM77" s="75">
        <v>1078372</v>
      </c>
      <c r="BN77" s="75">
        <v>1371819</v>
      </c>
      <c r="BO77" s="75">
        <v>477500</v>
      </c>
      <c r="BP77" s="75">
        <v>6894822</v>
      </c>
      <c r="BQ77" s="75">
        <v>572466</v>
      </c>
      <c r="BR77" s="75">
        <v>597500</v>
      </c>
      <c r="BS77" s="75">
        <v>963500</v>
      </c>
      <c r="BT77" s="75">
        <v>890500</v>
      </c>
      <c r="BU77" s="75">
        <v>2449133</v>
      </c>
      <c r="BV77" s="75">
        <v>682186</v>
      </c>
      <c r="BW77" s="75">
        <v>422500</v>
      </c>
      <c r="BX77" s="75">
        <v>575000</v>
      </c>
      <c r="BY77" s="76">
        <v>746775.55</v>
      </c>
    </row>
    <row r="78" spans="1:77" x14ac:dyDescent="0.2">
      <c r="A78" s="73" t="s">
        <v>291</v>
      </c>
      <c r="B78" s="74" t="s">
        <v>352</v>
      </c>
      <c r="C78" s="73" t="s">
        <v>353</v>
      </c>
      <c r="D78" s="75">
        <v>1338326</v>
      </c>
      <c r="E78" s="75">
        <v>825233.34</v>
      </c>
      <c r="F78" s="75">
        <v>1164564.52</v>
      </c>
      <c r="G78" s="75">
        <v>177000</v>
      </c>
      <c r="H78" s="75">
        <v>68394</v>
      </c>
      <c r="I78" s="75">
        <v>18500</v>
      </c>
      <c r="J78" s="75">
        <v>1452781</v>
      </c>
      <c r="K78" s="75">
        <v>424903</v>
      </c>
      <c r="L78" s="75">
        <v>55419.35</v>
      </c>
      <c r="M78" s="75">
        <v>1275500</v>
      </c>
      <c r="N78" s="75">
        <v>68500</v>
      </c>
      <c r="O78" s="75">
        <v>90435.48</v>
      </c>
      <c r="P78" s="75">
        <v>457000</v>
      </c>
      <c r="Q78" s="75">
        <v>434087</v>
      </c>
      <c r="R78" s="75">
        <v>17500</v>
      </c>
      <c r="S78" s="75">
        <v>52500</v>
      </c>
      <c r="T78" s="75">
        <v>93243</v>
      </c>
      <c r="U78" s="75">
        <v>55000</v>
      </c>
      <c r="V78" s="75">
        <v>255066</v>
      </c>
      <c r="W78" s="75">
        <v>375450</v>
      </c>
      <c r="X78" s="75">
        <v>546000</v>
      </c>
      <c r="Y78" s="75">
        <v>386409</v>
      </c>
      <c r="Z78" s="75">
        <v>100500</v>
      </c>
      <c r="AA78" s="75">
        <v>63000</v>
      </c>
      <c r="AB78" s="75">
        <v>509000</v>
      </c>
      <c r="AC78" s="75">
        <v>52500</v>
      </c>
      <c r="AD78" s="75">
        <v>97950</v>
      </c>
      <c r="AE78" s="75">
        <v>2166808</v>
      </c>
      <c r="AF78" s="75">
        <v>81029.39</v>
      </c>
      <c r="AG78" s="75">
        <v>16172</v>
      </c>
      <c r="AH78" s="75">
        <v>85111.1</v>
      </c>
      <c r="AI78" s="75">
        <v>65193.56</v>
      </c>
      <c r="AJ78" s="75">
        <v>66000</v>
      </c>
      <c r="AK78" s="75">
        <v>65000</v>
      </c>
      <c r="AL78" s="75">
        <v>45500</v>
      </c>
      <c r="AM78" s="75">
        <v>83000</v>
      </c>
      <c r="AN78" s="75">
        <v>45500</v>
      </c>
      <c r="AO78" s="75">
        <v>87500</v>
      </c>
      <c r="AP78" s="75">
        <v>33000</v>
      </c>
      <c r="AQ78" s="75">
        <v>414165</v>
      </c>
      <c r="AR78" s="75">
        <v>154000</v>
      </c>
      <c r="AS78" s="75">
        <v>64000</v>
      </c>
      <c r="AT78" s="75">
        <v>63500</v>
      </c>
      <c r="AU78" s="75">
        <v>59500</v>
      </c>
      <c r="AV78" s="75">
        <v>36000</v>
      </c>
      <c r="AW78" s="75">
        <v>45233.33</v>
      </c>
      <c r="AX78" s="75">
        <v>615323.75</v>
      </c>
      <c r="AY78" s="75">
        <v>59500</v>
      </c>
      <c r="AZ78" s="75">
        <v>101674.72</v>
      </c>
      <c r="BA78" s="75">
        <v>101000</v>
      </c>
      <c r="BB78" s="75">
        <v>115353</v>
      </c>
      <c r="BC78" s="75">
        <v>26000</v>
      </c>
      <c r="BD78" s="75">
        <v>249036.49</v>
      </c>
      <c r="BE78" s="75">
        <v>190000</v>
      </c>
      <c r="BF78" s="75">
        <v>66500</v>
      </c>
      <c r="BG78" s="75">
        <v>21000</v>
      </c>
      <c r="BH78" s="75">
        <v>23193</v>
      </c>
      <c r="BI78" s="75">
        <v>943538</v>
      </c>
      <c r="BJ78" s="75">
        <v>2250000</v>
      </c>
      <c r="BK78" s="75">
        <v>49000</v>
      </c>
      <c r="BL78" s="75">
        <v>0</v>
      </c>
      <c r="BM78" s="75">
        <v>0</v>
      </c>
      <c r="BN78" s="75">
        <v>25306</v>
      </c>
      <c r="BO78" s="75">
        <v>0</v>
      </c>
      <c r="BP78" s="75">
        <v>870500</v>
      </c>
      <c r="BQ78" s="75">
        <v>47886.78</v>
      </c>
      <c r="BR78" s="75">
        <v>35500</v>
      </c>
      <c r="BS78" s="75">
        <v>97000</v>
      </c>
      <c r="BT78" s="75">
        <v>177000</v>
      </c>
      <c r="BU78" s="75">
        <v>471754</v>
      </c>
      <c r="BV78" s="75">
        <v>80500</v>
      </c>
      <c r="BW78" s="75">
        <v>84000</v>
      </c>
      <c r="BX78" s="75">
        <v>56000</v>
      </c>
      <c r="BY78" s="76"/>
    </row>
    <row r="79" spans="1:77" x14ac:dyDescent="0.2">
      <c r="A79" s="73" t="s">
        <v>291</v>
      </c>
      <c r="B79" s="74" t="s">
        <v>354</v>
      </c>
      <c r="C79" s="73" t="s">
        <v>355</v>
      </c>
      <c r="D79" s="75">
        <v>6922918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3243798</v>
      </c>
      <c r="K79" s="75">
        <v>0</v>
      </c>
      <c r="L79" s="75">
        <v>0</v>
      </c>
      <c r="M79" s="75">
        <v>3700000</v>
      </c>
      <c r="N79" s="75">
        <v>0</v>
      </c>
      <c r="O79" s="75">
        <v>0</v>
      </c>
      <c r="P79" s="75">
        <v>0</v>
      </c>
      <c r="Q79" s="75">
        <v>0</v>
      </c>
      <c r="R79" s="75">
        <v>0</v>
      </c>
      <c r="S79" s="75">
        <v>0</v>
      </c>
      <c r="T79" s="75">
        <v>0</v>
      </c>
      <c r="U79" s="75">
        <v>0</v>
      </c>
      <c r="V79" s="75">
        <v>7769191</v>
      </c>
      <c r="W79" s="75">
        <v>0</v>
      </c>
      <c r="X79" s="75">
        <v>0</v>
      </c>
      <c r="Y79" s="75">
        <v>0</v>
      </c>
      <c r="Z79" s="75">
        <v>0</v>
      </c>
      <c r="AA79" s="75">
        <v>0</v>
      </c>
      <c r="AB79" s="75">
        <v>1184351.4099999999</v>
      </c>
      <c r="AC79" s="75">
        <v>0</v>
      </c>
      <c r="AD79" s="75">
        <v>0</v>
      </c>
      <c r="AE79" s="75">
        <v>3744436</v>
      </c>
      <c r="AF79" s="75">
        <v>0</v>
      </c>
      <c r="AG79" s="75">
        <v>0</v>
      </c>
      <c r="AH79" s="75">
        <v>0</v>
      </c>
      <c r="AI79" s="75">
        <v>0</v>
      </c>
      <c r="AJ79" s="75">
        <v>0</v>
      </c>
      <c r="AK79" s="75">
        <v>0</v>
      </c>
      <c r="AL79" s="75">
        <v>0</v>
      </c>
      <c r="AM79" s="75">
        <v>0</v>
      </c>
      <c r="AN79" s="75">
        <v>0</v>
      </c>
      <c r="AO79" s="75">
        <v>0</v>
      </c>
      <c r="AP79" s="75">
        <v>0</v>
      </c>
      <c r="AQ79" s="75">
        <v>2940160</v>
      </c>
      <c r="AR79" s="75">
        <v>0</v>
      </c>
      <c r="AS79" s="75">
        <v>0</v>
      </c>
      <c r="AT79" s="75">
        <v>0</v>
      </c>
      <c r="AU79" s="75">
        <v>0</v>
      </c>
      <c r="AV79" s="75">
        <v>0</v>
      </c>
      <c r="AW79" s="75">
        <v>0</v>
      </c>
      <c r="AX79" s="75">
        <v>5270472</v>
      </c>
      <c r="AY79" s="75">
        <v>73800</v>
      </c>
      <c r="AZ79" s="75">
        <v>0</v>
      </c>
      <c r="BA79" s="75">
        <v>0</v>
      </c>
      <c r="BB79" s="75">
        <v>0</v>
      </c>
      <c r="BC79" s="75">
        <v>0</v>
      </c>
      <c r="BD79" s="75">
        <v>0</v>
      </c>
      <c r="BE79" s="75">
        <v>0</v>
      </c>
      <c r="BF79" s="75">
        <v>0</v>
      </c>
      <c r="BG79" s="75">
        <v>0</v>
      </c>
      <c r="BH79" s="75">
        <v>0</v>
      </c>
      <c r="BI79" s="75">
        <v>15989525</v>
      </c>
      <c r="BJ79" s="75">
        <v>0</v>
      </c>
      <c r="BK79" s="75">
        <v>0</v>
      </c>
      <c r="BL79" s="75">
        <v>0</v>
      </c>
      <c r="BM79" s="75">
        <v>0</v>
      </c>
      <c r="BN79" s="75">
        <v>0</v>
      </c>
      <c r="BO79" s="75">
        <v>14640</v>
      </c>
      <c r="BP79" s="75">
        <v>0</v>
      </c>
      <c r="BQ79" s="75">
        <v>0</v>
      </c>
      <c r="BR79" s="75">
        <v>0</v>
      </c>
      <c r="BS79" s="75">
        <v>0</v>
      </c>
      <c r="BT79" s="75">
        <v>0</v>
      </c>
      <c r="BU79" s="75">
        <v>0</v>
      </c>
      <c r="BV79" s="75">
        <v>0</v>
      </c>
      <c r="BW79" s="75">
        <v>0</v>
      </c>
      <c r="BX79" s="75">
        <v>0</v>
      </c>
      <c r="BY79" s="76">
        <v>35632709.469999991</v>
      </c>
    </row>
    <row r="80" spans="1:77" x14ac:dyDescent="0.2">
      <c r="A80" s="73" t="s">
        <v>291</v>
      </c>
      <c r="B80" s="74" t="s">
        <v>356</v>
      </c>
      <c r="C80" s="73" t="s">
        <v>357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244157</v>
      </c>
      <c r="K80" s="75">
        <v>0</v>
      </c>
      <c r="L80" s="75">
        <v>0</v>
      </c>
      <c r="M80" s="75">
        <v>57749.5</v>
      </c>
      <c r="N80" s="75">
        <v>0</v>
      </c>
      <c r="O80" s="75">
        <v>0</v>
      </c>
      <c r="P80" s="75">
        <v>0</v>
      </c>
      <c r="Q80" s="75">
        <v>0</v>
      </c>
      <c r="R80" s="75">
        <v>0</v>
      </c>
      <c r="S80" s="75">
        <v>0</v>
      </c>
      <c r="T80" s="75">
        <v>0</v>
      </c>
      <c r="U80" s="75">
        <v>0</v>
      </c>
      <c r="V80" s="75">
        <v>0</v>
      </c>
      <c r="W80" s="75">
        <v>0</v>
      </c>
      <c r="X80" s="75">
        <v>0</v>
      </c>
      <c r="Y80" s="75">
        <v>0</v>
      </c>
      <c r="Z80" s="75">
        <v>0</v>
      </c>
      <c r="AA80" s="75">
        <v>0</v>
      </c>
      <c r="AB80" s="75">
        <v>0</v>
      </c>
      <c r="AC80" s="75">
        <v>0</v>
      </c>
      <c r="AD80" s="75">
        <v>0</v>
      </c>
      <c r="AE80" s="75">
        <v>838634</v>
      </c>
      <c r="AF80" s="75">
        <v>0</v>
      </c>
      <c r="AG80" s="75">
        <v>0</v>
      </c>
      <c r="AH80" s="75">
        <v>0</v>
      </c>
      <c r="AI80" s="75">
        <v>0</v>
      </c>
      <c r="AJ80" s="75">
        <v>0</v>
      </c>
      <c r="AK80" s="75">
        <v>0</v>
      </c>
      <c r="AL80" s="75">
        <v>0</v>
      </c>
      <c r="AM80" s="75">
        <v>0</v>
      </c>
      <c r="AN80" s="75">
        <v>0</v>
      </c>
      <c r="AO80" s="75">
        <v>0</v>
      </c>
      <c r="AP80" s="75">
        <v>0</v>
      </c>
      <c r="AQ80" s="75">
        <v>97027</v>
      </c>
      <c r="AR80" s="75">
        <v>0</v>
      </c>
      <c r="AS80" s="75">
        <v>0</v>
      </c>
      <c r="AT80" s="75">
        <v>0</v>
      </c>
      <c r="AU80" s="75">
        <v>0</v>
      </c>
      <c r="AV80" s="75">
        <v>0</v>
      </c>
      <c r="AW80" s="75">
        <v>0</v>
      </c>
      <c r="AX80" s="75">
        <v>0</v>
      </c>
      <c r="AY80" s="75">
        <v>0</v>
      </c>
      <c r="AZ80" s="75">
        <v>0</v>
      </c>
      <c r="BA80" s="75">
        <v>0</v>
      </c>
      <c r="BB80" s="75">
        <v>0</v>
      </c>
      <c r="BC80" s="75">
        <v>0</v>
      </c>
      <c r="BD80" s="75">
        <v>0</v>
      </c>
      <c r="BE80" s="75">
        <v>0</v>
      </c>
      <c r="BF80" s="75">
        <v>0</v>
      </c>
      <c r="BG80" s="75">
        <v>0</v>
      </c>
      <c r="BH80" s="75">
        <v>0</v>
      </c>
      <c r="BI80" s="75">
        <v>2014861</v>
      </c>
      <c r="BJ80" s="75">
        <v>0</v>
      </c>
      <c r="BK80" s="75">
        <v>0</v>
      </c>
      <c r="BL80" s="75">
        <v>0</v>
      </c>
      <c r="BM80" s="75">
        <v>0</v>
      </c>
      <c r="BN80" s="75">
        <v>0</v>
      </c>
      <c r="BO80" s="75">
        <v>69662</v>
      </c>
      <c r="BP80" s="75">
        <v>0</v>
      </c>
      <c r="BQ80" s="75">
        <v>0</v>
      </c>
      <c r="BR80" s="75">
        <v>0</v>
      </c>
      <c r="BS80" s="75">
        <v>0</v>
      </c>
      <c r="BT80" s="75">
        <v>0</v>
      </c>
      <c r="BU80" s="75">
        <v>0</v>
      </c>
      <c r="BV80" s="75">
        <v>0</v>
      </c>
      <c r="BW80" s="75">
        <v>0</v>
      </c>
      <c r="BX80" s="75">
        <v>0</v>
      </c>
      <c r="BY80" s="76">
        <v>52951041.100000001</v>
      </c>
    </row>
    <row r="81" spans="1:77" x14ac:dyDescent="0.2">
      <c r="A81" s="73" t="s">
        <v>291</v>
      </c>
      <c r="B81" s="74" t="s">
        <v>358</v>
      </c>
      <c r="C81" s="73" t="s">
        <v>359</v>
      </c>
      <c r="D81" s="75">
        <v>0</v>
      </c>
      <c r="E81" s="75">
        <v>138200</v>
      </c>
      <c r="F81" s="75">
        <v>2169800</v>
      </c>
      <c r="G81" s="75">
        <v>0</v>
      </c>
      <c r="H81" s="75">
        <v>1364400</v>
      </c>
      <c r="I81" s="75">
        <v>463100</v>
      </c>
      <c r="J81" s="75">
        <v>0</v>
      </c>
      <c r="K81" s="75">
        <v>2180200</v>
      </c>
      <c r="L81" s="75">
        <v>1659225</v>
      </c>
      <c r="M81" s="75">
        <v>0</v>
      </c>
      <c r="N81" s="75">
        <v>557000</v>
      </c>
      <c r="O81" s="75">
        <v>1665917</v>
      </c>
      <c r="P81" s="75">
        <v>2870518</v>
      </c>
      <c r="Q81" s="75">
        <v>4747629</v>
      </c>
      <c r="R81" s="75">
        <v>1591200</v>
      </c>
      <c r="S81" s="75">
        <v>1092700</v>
      </c>
      <c r="T81" s="75">
        <v>1443678</v>
      </c>
      <c r="U81" s="75">
        <v>653225</v>
      </c>
      <c r="V81" s="75">
        <v>0</v>
      </c>
      <c r="W81" s="75">
        <v>1438700</v>
      </c>
      <c r="X81" s="75">
        <v>353800</v>
      </c>
      <c r="Y81" s="75">
        <v>1624737</v>
      </c>
      <c r="Z81" s="75">
        <v>0</v>
      </c>
      <c r="AA81" s="75">
        <v>0</v>
      </c>
      <c r="AB81" s="75">
        <v>0</v>
      </c>
      <c r="AC81" s="75">
        <v>3663503.46</v>
      </c>
      <c r="AD81" s="75">
        <v>0</v>
      </c>
      <c r="AE81" s="75">
        <v>0</v>
      </c>
      <c r="AF81" s="75">
        <v>677425.5</v>
      </c>
      <c r="AG81" s="75">
        <v>1321176</v>
      </c>
      <c r="AH81" s="75">
        <v>567014.5</v>
      </c>
      <c r="AI81" s="75">
        <v>467787</v>
      </c>
      <c r="AJ81" s="75">
        <v>2056287</v>
      </c>
      <c r="AK81" s="75">
        <v>0</v>
      </c>
      <c r="AL81" s="75">
        <v>559239</v>
      </c>
      <c r="AM81" s="75">
        <v>1129450</v>
      </c>
      <c r="AN81" s="75">
        <v>1392599</v>
      </c>
      <c r="AO81" s="75">
        <v>760912</v>
      </c>
      <c r="AP81" s="75">
        <v>592405</v>
      </c>
      <c r="AQ81" s="75">
        <v>0</v>
      </c>
      <c r="AR81" s="75">
        <v>533777</v>
      </c>
      <c r="AS81" s="75">
        <v>294526</v>
      </c>
      <c r="AT81" s="75">
        <v>681254</v>
      </c>
      <c r="AU81" s="75">
        <v>349518</v>
      </c>
      <c r="AV81" s="75">
        <v>554596</v>
      </c>
      <c r="AW81" s="75">
        <v>805788</v>
      </c>
      <c r="AX81" s="75">
        <v>0</v>
      </c>
      <c r="AY81" s="75">
        <v>1628000</v>
      </c>
      <c r="AZ81" s="75">
        <v>1630961</v>
      </c>
      <c r="BA81" s="75">
        <v>2932566</v>
      </c>
      <c r="BB81" s="75">
        <v>0</v>
      </c>
      <c r="BC81" s="75">
        <v>368832</v>
      </c>
      <c r="BD81" s="75">
        <v>3010900</v>
      </c>
      <c r="BE81" s="75">
        <v>2645860</v>
      </c>
      <c r="BF81" s="75">
        <v>1555292</v>
      </c>
      <c r="BG81" s="75">
        <v>1719100</v>
      </c>
      <c r="BH81" s="75">
        <v>569600</v>
      </c>
      <c r="BI81" s="75">
        <v>0</v>
      </c>
      <c r="BJ81" s="75">
        <v>9948988</v>
      </c>
      <c r="BK81" s="75">
        <v>0</v>
      </c>
      <c r="BL81" s="75">
        <v>2068555.12</v>
      </c>
      <c r="BM81" s="75">
        <v>3164532</v>
      </c>
      <c r="BN81" s="75">
        <v>1270740</v>
      </c>
      <c r="BO81" s="75">
        <v>2010400</v>
      </c>
      <c r="BP81" s="75">
        <v>0</v>
      </c>
      <c r="BQ81" s="75">
        <v>1359087</v>
      </c>
      <c r="BR81" s="75">
        <v>861500</v>
      </c>
      <c r="BS81" s="75">
        <v>890611</v>
      </c>
      <c r="BT81" s="75">
        <v>1083984</v>
      </c>
      <c r="BU81" s="75">
        <v>887154</v>
      </c>
      <c r="BV81" s="75">
        <v>1802400</v>
      </c>
      <c r="BW81" s="75">
        <v>787934</v>
      </c>
      <c r="BX81" s="75">
        <v>382000</v>
      </c>
      <c r="BY81" s="76">
        <v>4362912.2800000021</v>
      </c>
    </row>
    <row r="82" spans="1:77" x14ac:dyDescent="0.2">
      <c r="A82" s="73" t="s">
        <v>291</v>
      </c>
      <c r="B82" s="74" t="s">
        <v>360</v>
      </c>
      <c r="C82" s="73" t="s">
        <v>361</v>
      </c>
      <c r="D82" s="75">
        <v>0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0</v>
      </c>
      <c r="L82" s="75">
        <v>30625</v>
      </c>
      <c r="M82" s="75">
        <v>0</v>
      </c>
      <c r="N82" s="75">
        <v>0</v>
      </c>
      <c r="O82" s="75">
        <v>0</v>
      </c>
      <c r="P82" s="75">
        <v>0</v>
      </c>
      <c r="Q82" s="75">
        <v>0</v>
      </c>
      <c r="R82" s="75">
        <v>0</v>
      </c>
      <c r="S82" s="75">
        <v>0</v>
      </c>
      <c r="T82" s="75">
        <v>34400</v>
      </c>
      <c r="U82" s="75">
        <v>18400</v>
      </c>
      <c r="V82" s="75">
        <v>0</v>
      </c>
      <c r="W82" s="75">
        <v>332221</v>
      </c>
      <c r="X82" s="75">
        <v>0</v>
      </c>
      <c r="Y82" s="75">
        <v>0</v>
      </c>
      <c r="Z82" s="75">
        <v>0</v>
      </c>
      <c r="AA82" s="75">
        <v>0</v>
      </c>
      <c r="AB82" s="75">
        <v>0</v>
      </c>
      <c r="AC82" s="75">
        <v>637300</v>
      </c>
      <c r="AD82" s="75">
        <v>0</v>
      </c>
      <c r="AE82" s="75">
        <v>0</v>
      </c>
      <c r="AF82" s="75">
        <v>226200</v>
      </c>
      <c r="AG82" s="75">
        <v>0</v>
      </c>
      <c r="AH82" s="75">
        <v>0</v>
      </c>
      <c r="AI82" s="75">
        <v>0</v>
      </c>
      <c r="AJ82" s="75">
        <v>0</v>
      </c>
      <c r="AK82" s="75">
        <v>0</v>
      </c>
      <c r="AL82" s="75">
        <v>14400</v>
      </c>
      <c r="AM82" s="75">
        <v>0</v>
      </c>
      <c r="AN82" s="75">
        <v>0</v>
      </c>
      <c r="AO82" s="75">
        <v>0</v>
      </c>
      <c r="AP82" s="75">
        <v>0</v>
      </c>
      <c r="AQ82" s="75">
        <v>0</v>
      </c>
      <c r="AR82" s="75">
        <v>0</v>
      </c>
      <c r="AS82" s="75">
        <v>0</v>
      </c>
      <c r="AT82" s="75">
        <v>0</v>
      </c>
      <c r="AU82" s="75">
        <v>0</v>
      </c>
      <c r="AV82" s="75">
        <v>0</v>
      </c>
      <c r="AW82" s="75">
        <v>0</v>
      </c>
      <c r="AX82" s="75">
        <v>0</v>
      </c>
      <c r="AY82" s="75">
        <v>38300</v>
      </c>
      <c r="AZ82" s="75">
        <v>0</v>
      </c>
      <c r="BA82" s="75">
        <v>0</v>
      </c>
      <c r="BB82" s="75">
        <v>0</v>
      </c>
      <c r="BC82" s="75">
        <v>0</v>
      </c>
      <c r="BD82" s="75">
        <v>0</v>
      </c>
      <c r="BE82" s="75">
        <v>0</v>
      </c>
      <c r="BF82" s="75">
        <v>281100</v>
      </c>
      <c r="BG82" s="75">
        <v>0</v>
      </c>
      <c r="BH82" s="75">
        <v>0</v>
      </c>
      <c r="BI82" s="75">
        <v>0</v>
      </c>
      <c r="BJ82" s="75">
        <v>0</v>
      </c>
      <c r="BK82" s="75">
        <v>0</v>
      </c>
      <c r="BL82" s="75">
        <v>0</v>
      </c>
      <c r="BM82" s="75">
        <v>125500</v>
      </c>
      <c r="BN82" s="75">
        <v>0</v>
      </c>
      <c r="BO82" s="75">
        <v>0</v>
      </c>
      <c r="BP82" s="75">
        <v>0</v>
      </c>
      <c r="BQ82" s="75">
        <v>0</v>
      </c>
      <c r="BR82" s="75">
        <v>0</v>
      </c>
      <c r="BS82" s="75">
        <v>0</v>
      </c>
      <c r="BT82" s="75">
        <v>0</v>
      </c>
      <c r="BU82" s="75">
        <v>0</v>
      </c>
      <c r="BV82" s="75">
        <v>0</v>
      </c>
      <c r="BW82" s="75">
        <v>0</v>
      </c>
      <c r="BX82" s="75">
        <v>0</v>
      </c>
      <c r="BY82" s="76">
        <v>44750627.140000001</v>
      </c>
    </row>
    <row r="83" spans="1:77" x14ac:dyDescent="0.2">
      <c r="A83" s="73" t="s">
        <v>291</v>
      </c>
      <c r="B83" s="74" t="s">
        <v>362</v>
      </c>
      <c r="C83" s="73" t="s">
        <v>363</v>
      </c>
      <c r="D83" s="75">
        <v>22065736.09</v>
      </c>
      <c r="E83" s="75">
        <v>0</v>
      </c>
      <c r="F83" s="75">
        <v>2658495.21</v>
      </c>
      <c r="G83" s="75">
        <v>0</v>
      </c>
      <c r="H83" s="75">
        <v>0</v>
      </c>
      <c r="I83" s="75">
        <v>0</v>
      </c>
      <c r="J83" s="75">
        <v>40417176.640000001</v>
      </c>
      <c r="K83" s="75">
        <v>2962853.25</v>
      </c>
      <c r="L83" s="75">
        <v>0</v>
      </c>
      <c r="M83" s="75">
        <v>10631219.029999999</v>
      </c>
      <c r="N83" s="75">
        <v>0</v>
      </c>
      <c r="O83" s="75">
        <v>2250135.86</v>
      </c>
      <c r="P83" s="75">
        <v>2450000</v>
      </c>
      <c r="Q83" s="75">
        <v>2526947.5</v>
      </c>
      <c r="R83" s="75">
        <v>0</v>
      </c>
      <c r="S83" s="75">
        <v>875000</v>
      </c>
      <c r="T83" s="75">
        <v>0</v>
      </c>
      <c r="U83" s="75">
        <v>0</v>
      </c>
      <c r="V83" s="75">
        <v>14991433.15</v>
      </c>
      <c r="W83" s="75">
        <v>0</v>
      </c>
      <c r="X83" s="75">
        <v>975353</v>
      </c>
      <c r="Y83" s="75">
        <v>0</v>
      </c>
      <c r="Z83" s="75">
        <v>0</v>
      </c>
      <c r="AA83" s="75">
        <v>713755.61</v>
      </c>
      <c r="AB83" s="75">
        <v>0</v>
      </c>
      <c r="AC83" s="75">
        <v>277267.69</v>
      </c>
      <c r="AD83" s="75">
        <v>312192</v>
      </c>
      <c r="AE83" s="75">
        <v>44646224</v>
      </c>
      <c r="AF83" s="75">
        <v>0</v>
      </c>
      <c r="AG83" s="75">
        <v>0</v>
      </c>
      <c r="AH83" s="75">
        <v>0</v>
      </c>
      <c r="AI83" s="75">
        <v>0</v>
      </c>
      <c r="AJ83" s="75">
        <v>0</v>
      </c>
      <c r="AK83" s="75">
        <v>0</v>
      </c>
      <c r="AL83" s="75">
        <v>0</v>
      </c>
      <c r="AM83" s="75">
        <v>0</v>
      </c>
      <c r="AN83" s="75">
        <v>0</v>
      </c>
      <c r="AO83" s="75">
        <v>0</v>
      </c>
      <c r="AP83" s="75">
        <v>0</v>
      </c>
      <c r="AQ83" s="75">
        <v>5261221.21</v>
      </c>
      <c r="AR83" s="75">
        <v>0</v>
      </c>
      <c r="AS83" s="75">
        <v>0</v>
      </c>
      <c r="AT83" s="75">
        <v>0</v>
      </c>
      <c r="AU83" s="75">
        <v>0</v>
      </c>
      <c r="AV83" s="75">
        <v>0</v>
      </c>
      <c r="AW83" s="75">
        <v>0</v>
      </c>
      <c r="AX83" s="75">
        <v>20042023.25</v>
      </c>
      <c r="AY83" s="75">
        <v>4796540</v>
      </c>
      <c r="AZ83" s="75">
        <v>886477</v>
      </c>
      <c r="BA83" s="75">
        <v>0</v>
      </c>
      <c r="BB83" s="75">
        <v>0</v>
      </c>
      <c r="BC83" s="75">
        <v>0</v>
      </c>
      <c r="BD83" s="75">
        <v>3725946</v>
      </c>
      <c r="BE83" s="75">
        <v>0</v>
      </c>
      <c r="BF83" s="75">
        <v>706410</v>
      </c>
      <c r="BG83" s="75">
        <v>0</v>
      </c>
      <c r="BH83" s="75">
        <v>0</v>
      </c>
      <c r="BI83" s="75">
        <v>0</v>
      </c>
      <c r="BJ83" s="75">
        <v>0</v>
      </c>
      <c r="BK83" s="75">
        <v>0</v>
      </c>
      <c r="BL83" s="75">
        <v>0</v>
      </c>
      <c r="BM83" s="75">
        <v>0</v>
      </c>
      <c r="BN83" s="75">
        <v>0</v>
      </c>
      <c r="BO83" s="75">
        <v>0</v>
      </c>
      <c r="BP83" s="75">
        <v>13208399.09</v>
      </c>
      <c r="BQ83" s="75">
        <v>0</v>
      </c>
      <c r="BR83" s="75">
        <v>0</v>
      </c>
      <c r="BS83" s="75">
        <v>0</v>
      </c>
      <c r="BT83" s="75">
        <v>0</v>
      </c>
      <c r="BU83" s="75">
        <v>0</v>
      </c>
      <c r="BV83" s="75">
        <v>0</v>
      </c>
      <c r="BW83" s="75">
        <v>0</v>
      </c>
      <c r="BX83" s="75">
        <v>0</v>
      </c>
      <c r="BY83" s="76">
        <v>365639.83999999997</v>
      </c>
    </row>
    <row r="84" spans="1:77" x14ac:dyDescent="0.2">
      <c r="A84" s="73" t="s">
        <v>291</v>
      </c>
      <c r="B84" s="74" t="s">
        <v>364</v>
      </c>
      <c r="C84" s="73" t="s">
        <v>365</v>
      </c>
      <c r="D84" s="75">
        <v>0</v>
      </c>
      <c r="E84" s="75">
        <v>0</v>
      </c>
      <c r="F84" s="75">
        <v>0</v>
      </c>
      <c r="G84" s="75">
        <v>0</v>
      </c>
      <c r="H84" s="75">
        <v>0</v>
      </c>
      <c r="I84" s="75">
        <v>0</v>
      </c>
      <c r="J84" s="75">
        <v>3042166.36</v>
      </c>
      <c r="K84" s="75">
        <v>0</v>
      </c>
      <c r="L84" s="75">
        <v>0</v>
      </c>
      <c r="M84" s="75">
        <v>2059605.63</v>
      </c>
      <c r="N84" s="75">
        <v>0</v>
      </c>
      <c r="O84" s="75">
        <v>0</v>
      </c>
      <c r="P84" s="75">
        <v>0</v>
      </c>
      <c r="Q84" s="75">
        <v>0</v>
      </c>
      <c r="R84" s="75">
        <v>0</v>
      </c>
      <c r="S84" s="75">
        <v>0</v>
      </c>
      <c r="T84" s="75">
        <v>0</v>
      </c>
      <c r="U84" s="75">
        <v>0</v>
      </c>
      <c r="V84" s="75">
        <v>2760688.65</v>
      </c>
      <c r="W84" s="75">
        <v>0</v>
      </c>
      <c r="X84" s="75">
        <v>63000</v>
      </c>
      <c r="Y84" s="75">
        <v>0</v>
      </c>
      <c r="Z84" s="75">
        <v>0</v>
      </c>
      <c r="AA84" s="75">
        <v>0</v>
      </c>
      <c r="AB84" s="75">
        <v>0</v>
      </c>
      <c r="AC84" s="75">
        <v>0</v>
      </c>
      <c r="AD84" s="75">
        <v>132450</v>
      </c>
      <c r="AE84" s="75">
        <v>5763069</v>
      </c>
      <c r="AF84" s="75">
        <v>0</v>
      </c>
      <c r="AG84" s="75">
        <v>0</v>
      </c>
      <c r="AH84" s="75">
        <v>0</v>
      </c>
      <c r="AI84" s="75">
        <v>0</v>
      </c>
      <c r="AJ84" s="75">
        <v>0</v>
      </c>
      <c r="AK84" s="75">
        <v>0</v>
      </c>
      <c r="AL84" s="75">
        <v>0</v>
      </c>
      <c r="AM84" s="75">
        <v>0</v>
      </c>
      <c r="AN84" s="75">
        <v>0</v>
      </c>
      <c r="AO84" s="75">
        <v>0</v>
      </c>
      <c r="AP84" s="75">
        <v>0</v>
      </c>
      <c r="AQ84" s="75">
        <v>960032.79</v>
      </c>
      <c r="AR84" s="75">
        <v>0</v>
      </c>
      <c r="AS84" s="75">
        <v>0</v>
      </c>
      <c r="AT84" s="75">
        <v>0</v>
      </c>
      <c r="AU84" s="75">
        <v>0</v>
      </c>
      <c r="AV84" s="75">
        <v>0</v>
      </c>
      <c r="AW84" s="75">
        <v>0</v>
      </c>
      <c r="AX84" s="75">
        <v>0</v>
      </c>
      <c r="AY84" s="75">
        <v>584520</v>
      </c>
      <c r="AZ84" s="75">
        <v>0</v>
      </c>
      <c r="BA84" s="75">
        <v>0</v>
      </c>
      <c r="BB84" s="75">
        <v>0</v>
      </c>
      <c r="BC84" s="75">
        <v>0</v>
      </c>
      <c r="BD84" s="75">
        <v>0</v>
      </c>
      <c r="BE84" s="75">
        <v>0</v>
      </c>
      <c r="BF84" s="75">
        <v>140816</v>
      </c>
      <c r="BG84" s="75">
        <v>0</v>
      </c>
      <c r="BH84" s="75">
        <v>0</v>
      </c>
      <c r="BI84" s="75">
        <v>0</v>
      </c>
      <c r="BJ84" s="75">
        <v>0</v>
      </c>
      <c r="BK84" s="75">
        <v>0</v>
      </c>
      <c r="BL84" s="75">
        <v>0</v>
      </c>
      <c r="BM84" s="75">
        <v>0</v>
      </c>
      <c r="BN84" s="75">
        <v>0</v>
      </c>
      <c r="BO84" s="75">
        <v>0</v>
      </c>
      <c r="BP84" s="75">
        <v>1097062.27</v>
      </c>
      <c r="BQ84" s="75">
        <v>0</v>
      </c>
      <c r="BR84" s="75">
        <v>0</v>
      </c>
      <c r="BS84" s="75">
        <v>0</v>
      </c>
      <c r="BT84" s="75">
        <v>0</v>
      </c>
      <c r="BU84" s="75">
        <v>0</v>
      </c>
      <c r="BV84" s="75">
        <v>0</v>
      </c>
      <c r="BW84" s="75">
        <v>0</v>
      </c>
      <c r="BX84" s="75">
        <v>0</v>
      </c>
      <c r="BY84" s="76">
        <v>4451734.669999999</v>
      </c>
    </row>
    <row r="85" spans="1:77" x14ac:dyDescent="0.2">
      <c r="A85" s="73" t="s">
        <v>291</v>
      </c>
      <c r="B85" s="74" t="s">
        <v>366</v>
      </c>
      <c r="C85" s="73" t="s">
        <v>367</v>
      </c>
      <c r="D85" s="75">
        <v>0</v>
      </c>
      <c r="E85" s="75">
        <v>6687500</v>
      </c>
      <c r="F85" s="75">
        <v>11311100</v>
      </c>
      <c r="G85" s="75">
        <v>3665600</v>
      </c>
      <c r="H85" s="75">
        <v>2317200</v>
      </c>
      <c r="I85" s="75">
        <v>1219800</v>
      </c>
      <c r="J85" s="75">
        <v>0</v>
      </c>
      <c r="K85" s="75">
        <v>5056508.3099999996</v>
      </c>
      <c r="L85" s="75">
        <v>1569775</v>
      </c>
      <c r="M85" s="75">
        <v>0</v>
      </c>
      <c r="N85" s="75">
        <v>0</v>
      </c>
      <c r="O85" s="75">
        <v>4120000</v>
      </c>
      <c r="P85" s="75">
        <v>6459582</v>
      </c>
      <c r="Q85" s="75">
        <v>4404671</v>
      </c>
      <c r="R85" s="75">
        <v>0</v>
      </c>
      <c r="S85" s="75">
        <v>3219300</v>
      </c>
      <c r="T85" s="75">
        <v>2387800</v>
      </c>
      <c r="U85" s="75">
        <v>2021675</v>
      </c>
      <c r="V85" s="75">
        <v>0</v>
      </c>
      <c r="W85" s="75">
        <v>8233779</v>
      </c>
      <c r="X85" s="75">
        <v>3553200</v>
      </c>
      <c r="Y85" s="75">
        <v>758863</v>
      </c>
      <c r="Z85" s="75">
        <v>2940300</v>
      </c>
      <c r="AA85" s="75">
        <v>2739724.82</v>
      </c>
      <c r="AB85" s="75">
        <v>2765400</v>
      </c>
      <c r="AC85" s="75">
        <v>0</v>
      </c>
      <c r="AD85" s="75">
        <v>2405507</v>
      </c>
      <c r="AE85" s="75">
        <v>1640000</v>
      </c>
      <c r="AF85" s="75">
        <v>1876400</v>
      </c>
      <c r="AG85" s="75">
        <v>1610100</v>
      </c>
      <c r="AH85" s="75">
        <v>1379185.5</v>
      </c>
      <c r="AI85" s="75">
        <v>1799215</v>
      </c>
      <c r="AJ85" s="75">
        <v>2605156.5</v>
      </c>
      <c r="AK85" s="75">
        <v>2471000</v>
      </c>
      <c r="AL85" s="75">
        <v>1777461</v>
      </c>
      <c r="AM85" s="75">
        <v>1979150</v>
      </c>
      <c r="AN85" s="75">
        <v>706901</v>
      </c>
      <c r="AO85" s="75">
        <v>2286388</v>
      </c>
      <c r="AP85" s="75">
        <v>1553395</v>
      </c>
      <c r="AQ85" s="75">
        <v>0</v>
      </c>
      <c r="AR85" s="75">
        <v>1759923</v>
      </c>
      <c r="AS85" s="75">
        <v>1572774</v>
      </c>
      <c r="AT85" s="75">
        <v>1525946</v>
      </c>
      <c r="AU85" s="75">
        <v>1535382</v>
      </c>
      <c r="AV85" s="75">
        <v>807904</v>
      </c>
      <c r="AW85" s="75">
        <v>1277812</v>
      </c>
      <c r="AX85" s="75">
        <v>0</v>
      </c>
      <c r="AY85" s="75">
        <v>2943400</v>
      </c>
      <c r="AZ85" s="75">
        <v>2000038.5</v>
      </c>
      <c r="BA85" s="75">
        <v>828734</v>
      </c>
      <c r="BB85" s="75">
        <v>4971300</v>
      </c>
      <c r="BC85" s="75">
        <v>2626968</v>
      </c>
      <c r="BD85" s="75">
        <v>2409800</v>
      </c>
      <c r="BE85" s="75">
        <v>4576940</v>
      </c>
      <c r="BF85" s="75">
        <v>1172854</v>
      </c>
      <c r="BG85" s="75">
        <v>83200</v>
      </c>
      <c r="BH85" s="75">
        <v>734500</v>
      </c>
      <c r="BI85" s="75">
        <v>0</v>
      </c>
      <c r="BJ85" s="75">
        <v>5653211.6500000004</v>
      </c>
      <c r="BK85" s="75">
        <v>3470900</v>
      </c>
      <c r="BL85" s="75">
        <v>287900</v>
      </c>
      <c r="BM85" s="75">
        <v>0</v>
      </c>
      <c r="BN85" s="75">
        <v>3230060</v>
      </c>
      <c r="BO85" s="75">
        <v>0</v>
      </c>
      <c r="BP85" s="75">
        <v>0</v>
      </c>
      <c r="BQ85" s="75">
        <v>502913</v>
      </c>
      <c r="BR85" s="75">
        <v>2971100</v>
      </c>
      <c r="BS85" s="75">
        <v>4835300</v>
      </c>
      <c r="BT85" s="75">
        <v>2970416</v>
      </c>
      <c r="BU85" s="75">
        <v>6518016</v>
      </c>
      <c r="BV85" s="75">
        <v>873000</v>
      </c>
      <c r="BW85" s="75">
        <v>1486800</v>
      </c>
      <c r="BX85" s="75">
        <v>58400</v>
      </c>
      <c r="BY85" s="76">
        <v>123565504.26000001</v>
      </c>
    </row>
    <row r="86" spans="1:77" x14ac:dyDescent="0.2">
      <c r="A86" s="85" t="s">
        <v>291</v>
      </c>
      <c r="B86" s="86" t="s">
        <v>368</v>
      </c>
      <c r="C86" s="85" t="s">
        <v>369</v>
      </c>
      <c r="D86" s="75">
        <v>0</v>
      </c>
      <c r="E86" s="75">
        <v>282500</v>
      </c>
      <c r="F86" s="75">
        <v>0</v>
      </c>
      <c r="G86" s="75">
        <v>358000</v>
      </c>
      <c r="H86" s="75">
        <v>700000</v>
      </c>
      <c r="I86" s="75">
        <v>871800</v>
      </c>
      <c r="J86" s="75">
        <v>0</v>
      </c>
      <c r="K86" s="75">
        <v>0</v>
      </c>
      <c r="L86" s="75">
        <v>470000</v>
      </c>
      <c r="M86" s="75">
        <v>0</v>
      </c>
      <c r="N86" s="75">
        <v>2681100</v>
      </c>
      <c r="O86" s="75">
        <v>0</v>
      </c>
      <c r="P86" s="75">
        <v>24600</v>
      </c>
      <c r="Q86" s="75">
        <v>0</v>
      </c>
      <c r="R86" s="75">
        <v>0</v>
      </c>
      <c r="S86" s="75">
        <v>0</v>
      </c>
      <c r="T86" s="75">
        <v>96200</v>
      </c>
      <c r="U86" s="75">
        <v>120300</v>
      </c>
      <c r="V86" s="75">
        <v>0</v>
      </c>
      <c r="W86" s="75">
        <v>0</v>
      </c>
      <c r="X86" s="75">
        <v>0</v>
      </c>
      <c r="Y86" s="75">
        <v>0</v>
      </c>
      <c r="Z86" s="75">
        <v>235400</v>
      </c>
      <c r="AA86" s="75">
        <v>0</v>
      </c>
      <c r="AB86" s="75">
        <v>0</v>
      </c>
      <c r="AC86" s="75">
        <v>0</v>
      </c>
      <c r="AD86" s="75">
        <v>0</v>
      </c>
      <c r="AE86" s="75">
        <v>0</v>
      </c>
      <c r="AF86" s="75">
        <v>637800</v>
      </c>
      <c r="AG86" s="75">
        <v>0</v>
      </c>
      <c r="AH86" s="75">
        <v>671109</v>
      </c>
      <c r="AI86" s="75">
        <v>0</v>
      </c>
      <c r="AJ86" s="75">
        <v>201000</v>
      </c>
      <c r="AK86" s="75">
        <v>603500</v>
      </c>
      <c r="AL86" s="75">
        <v>412600</v>
      </c>
      <c r="AM86" s="75">
        <v>336100</v>
      </c>
      <c r="AN86" s="75">
        <v>459200</v>
      </c>
      <c r="AO86" s="75">
        <v>173400</v>
      </c>
      <c r="AP86" s="75">
        <v>228200</v>
      </c>
      <c r="AQ86" s="75">
        <v>0</v>
      </c>
      <c r="AR86" s="75">
        <v>824400</v>
      </c>
      <c r="AS86" s="75">
        <v>605400</v>
      </c>
      <c r="AT86" s="75">
        <v>564200</v>
      </c>
      <c r="AU86" s="75">
        <v>510500</v>
      </c>
      <c r="AV86" s="75">
        <v>372400</v>
      </c>
      <c r="AW86" s="75">
        <v>384900</v>
      </c>
      <c r="AX86" s="75">
        <v>0</v>
      </c>
      <c r="AY86" s="75">
        <v>229800</v>
      </c>
      <c r="AZ86" s="75">
        <v>0</v>
      </c>
      <c r="BA86" s="75">
        <v>0</v>
      </c>
      <c r="BB86" s="75">
        <v>0</v>
      </c>
      <c r="BC86" s="75">
        <v>0</v>
      </c>
      <c r="BD86" s="75">
        <v>477900</v>
      </c>
      <c r="BE86" s="75">
        <v>0</v>
      </c>
      <c r="BF86" s="75">
        <v>265500</v>
      </c>
      <c r="BG86" s="75">
        <v>0</v>
      </c>
      <c r="BH86" s="75">
        <v>0</v>
      </c>
      <c r="BI86" s="75">
        <v>0</v>
      </c>
      <c r="BJ86" s="75">
        <v>0</v>
      </c>
      <c r="BK86" s="75">
        <v>0</v>
      </c>
      <c r="BL86" s="75">
        <v>79700</v>
      </c>
      <c r="BM86" s="75">
        <v>0</v>
      </c>
      <c r="BN86" s="75">
        <v>0</v>
      </c>
      <c r="BO86" s="75">
        <v>0</v>
      </c>
      <c r="BP86" s="75">
        <v>0</v>
      </c>
      <c r="BQ86" s="75">
        <v>0</v>
      </c>
      <c r="BR86" s="75">
        <v>0</v>
      </c>
      <c r="BS86" s="75">
        <v>0</v>
      </c>
      <c r="BT86" s="75">
        <v>0</v>
      </c>
      <c r="BU86" s="75">
        <v>0</v>
      </c>
      <c r="BV86" s="75">
        <v>498700</v>
      </c>
      <c r="BW86" s="75">
        <v>0</v>
      </c>
      <c r="BX86" s="75">
        <v>0</v>
      </c>
      <c r="BY86" s="76"/>
    </row>
    <row r="87" spans="1:77" x14ac:dyDescent="0.2">
      <c r="A87" s="85" t="s">
        <v>291</v>
      </c>
      <c r="B87" s="86" t="s">
        <v>370</v>
      </c>
      <c r="C87" s="85" t="s">
        <v>371</v>
      </c>
      <c r="D87" s="75">
        <v>0</v>
      </c>
      <c r="E87" s="75">
        <v>0</v>
      </c>
      <c r="F87" s="75">
        <v>0</v>
      </c>
      <c r="G87" s="75">
        <v>0</v>
      </c>
      <c r="H87" s="75">
        <v>0</v>
      </c>
      <c r="I87" s="75">
        <v>0</v>
      </c>
      <c r="J87" s="75">
        <v>0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  <c r="P87" s="75">
        <v>0</v>
      </c>
      <c r="Q87" s="75">
        <v>0</v>
      </c>
      <c r="R87" s="75">
        <v>0</v>
      </c>
      <c r="S87" s="75">
        <v>0</v>
      </c>
      <c r="T87" s="75">
        <v>0</v>
      </c>
      <c r="U87" s="75">
        <v>0</v>
      </c>
      <c r="V87" s="75">
        <v>0</v>
      </c>
      <c r="W87" s="75">
        <v>3920</v>
      </c>
      <c r="X87" s="75">
        <v>0</v>
      </c>
      <c r="Y87" s="75">
        <v>0</v>
      </c>
      <c r="Z87" s="75">
        <v>0</v>
      </c>
      <c r="AA87" s="75">
        <v>0</v>
      </c>
      <c r="AB87" s="75">
        <v>0</v>
      </c>
      <c r="AC87" s="75">
        <v>0</v>
      </c>
      <c r="AD87" s="75">
        <v>0</v>
      </c>
      <c r="AE87" s="75">
        <v>0</v>
      </c>
      <c r="AF87" s="75">
        <v>0</v>
      </c>
      <c r="AG87" s="75">
        <v>0</v>
      </c>
      <c r="AH87" s="75">
        <v>0</v>
      </c>
      <c r="AI87" s="75">
        <v>0</v>
      </c>
      <c r="AJ87" s="75">
        <v>0</v>
      </c>
      <c r="AK87" s="75">
        <v>0</v>
      </c>
      <c r="AL87" s="75">
        <v>0</v>
      </c>
      <c r="AM87" s="75">
        <v>0</v>
      </c>
      <c r="AN87" s="75">
        <v>0</v>
      </c>
      <c r="AO87" s="75">
        <v>0</v>
      </c>
      <c r="AP87" s="75">
        <v>0</v>
      </c>
      <c r="AQ87" s="75">
        <v>0</v>
      </c>
      <c r="AR87" s="75">
        <v>0</v>
      </c>
      <c r="AS87" s="75">
        <v>0</v>
      </c>
      <c r="AT87" s="75">
        <v>0</v>
      </c>
      <c r="AU87" s="75">
        <v>0</v>
      </c>
      <c r="AV87" s="75">
        <v>0</v>
      </c>
      <c r="AW87" s="75">
        <v>0</v>
      </c>
      <c r="AX87" s="75">
        <v>4060</v>
      </c>
      <c r="AY87" s="75">
        <v>0</v>
      </c>
      <c r="AZ87" s="75">
        <v>0</v>
      </c>
      <c r="BA87" s="75">
        <v>11830</v>
      </c>
      <c r="BB87" s="75">
        <v>0</v>
      </c>
      <c r="BC87" s="75">
        <v>0</v>
      </c>
      <c r="BD87" s="75">
        <v>0</v>
      </c>
      <c r="BE87" s="75">
        <v>0</v>
      </c>
      <c r="BF87" s="75">
        <v>0</v>
      </c>
      <c r="BG87" s="75">
        <v>0</v>
      </c>
      <c r="BH87" s="75">
        <v>0</v>
      </c>
      <c r="BI87" s="75">
        <v>0</v>
      </c>
      <c r="BJ87" s="75">
        <v>0</v>
      </c>
      <c r="BK87" s="75">
        <v>0</v>
      </c>
      <c r="BL87" s="75">
        <v>0</v>
      </c>
      <c r="BM87" s="75">
        <v>0</v>
      </c>
      <c r="BN87" s="75">
        <v>0</v>
      </c>
      <c r="BO87" s="75">
        <v>0</v>
      </c>
      <c r="BP87" s="75">
        <v>0</v>
      </c>
      <c r="BQ87" s="75">
        <v>0</v>
      </c>
      <c r="BR87" s="75">
        <v>0</v>
      </c>
      <c r="BS87" s="75">
        <v>0</v>
      </c>
      <c r="BT87" s="75">
        <v>0</v>
      </c>
      <c r="BU87" s="75">
        <v>0</v>
      </c>
      <c r="BV87" s="75">
        <v>0</v>
      </c>
      <c r="BW87" s="75">
        <v>0</v>
      </c>
      <c r="BX87" s="75">
        <v>0</v>
      </c>
      <c r="BY87" s="76"/>
    </row>
    <row r="88" spans="1:77" x14ac:dyDescent="0.2">
      <c r="A88" s="73" t="s">
        <v>291</v>
      </c>
      <c r="B88" s="74" t="s">
        <v>372</v>
      </c>
      <c r="C88" s="73" t="s">
        <v>373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5320</v>
      </c>
      <c r="K88" s="75">
        <v>0</v>
      </c>
      <c r="L88" s="75">
        <v>0</v>
      </c>
      <c r="M88" s="75">
        <v>0</v>
      </c>
      <c r="N88" s="75">
        <v>0</v>
      </c>
      <c r="O88" s="75">
        <v>0</v>
      </c>
      <c r="P88" s="75">
        <v>0</v>
      </c>
      <c r="Q88" s="75">
        <v>9380</v>
      </c>
      <c r="R88" s="75">
        <v>0</v>
      </c>
      <c r="S88" s="75">
        <v>0</v>
      </c>
      <c r="T88" s="75">
        <v>0</v>
      </c>
      <c r="U88" s="75">
        <v>0</v>
      </c>
      <c r="V88" s="75">
        <v>22306</v>
      </c>
      <c r="W88" s="75">
        <v>14000</v>
      </c>
      <c r="X88" s="75">
        <v>0</v>
      </c>
      <c r="Y88" s="75">
        <v>8750</v>
      </c>
      <c r="Z88" s="75">
        <v>0</v>
      </c>
      <c r="AA88" s="75">
        <v>0</v>
      </c>
      <c r="AB88" s="75">
        <v>0</v>
      </c>
      <c r="AC88" s="75">
        <v>0</v>
      </c>
      <c r="AD88" s="75">
        <v>0</v>
      </c>
      <c r="AE88" s="75">
        <v>0</v>
      </c>
      <c r="AF88" s="75">
        <v>0</v>
      </c>
      <c r="AG88" s="75">
        <v>0</v>
      </c>
      <c r="AH88" s="75">
        <v>0</v>
      </c>
      <c r="AI88" s="75">
        <v>0</v>
      </c>
      <c r="AJ88" s="75">
        <v>0</v>
      </c>
      <c r="AK88" s="75">
        <v>0</v>
      </c>
      <c r="AL88" s="75">
        <v>0</v>
      </c>
      <c r="AM88" s="75">
        <v>1680</v>
      </c>
      <c r="AN88" s="75">
        <v>0</v>
      </c>
      <c r="AO88" s="75">
        <v>0</v>
      </c>
      <c r="AP88" s="75">
        <v>0</v>
      </c>
      <c r="AQ88" s="75">
        <v>6930</v>
      </c>
      <c r="AR88" s="75">
        <v>4340</v>
      </c>
      <c r="AS88" s="75">
        <v>0</v>
      </c>
      <c r="AT88" s="75">
        <v>0</v>
      </c>
      <c r="AU88" s="75">
        <v>0</v>
      </c>
      <c r="AV88" s="75">
        <v>24000</v>
      </c>
      <c r="AW88" s="75">
        <v>0</v>
      </c>
      <c r="AX88" s="75">
        <v>0</v>
      </c>
      <c r="AY88" s="75">
        <v>0</v>
      </c>
      <c r="AZ88" s="75">
        <v>0</v>
      </c>
      <c r="BA88" s="75">
        <v>0</v>
      </c>
      <c r="BB88" s="75">
        <v>0</v>
      </c>
      <c r="BC88" s="75">
        <v>0</v>
      </c>
      <c r="BD88" s="75">
        <v>0</v>
      </c>
      <c r="BE88" s="75">
        <v>0</v>
      </c>
      <c r="BF88" s="75">
        <v>0</v>
      </c>
      <c r="BG88" s="75">
        <v>0</v>
      </c>
      <c r="BH88" s="75">
        <v>0</v>
      </c>
      <c r="BI88" s="75">
        <v>0</v>
      </c>
      <c r="BJ88" s="75">
        <v>0</v>
      </c>
      <c r="BK88" s="75">
        <v>10000</v>
      </c>
      <c r="BL88" s="75">
        <v>0</v>
      </c>
      <c r="BM88" s="75">
        <v>11550</v>
      </c>
      <c r="BN88" s="75">
        <v>0</v>
      </c>
      <c r="BO88" s="75">
        <v>0</v>
      </c>
      <c r="BP88" s="75">
        <v>19500</v>
      </c>
      <c r="BQ88" s="75">
        <v>0</v>
      </c>
      <c r="BR88" s="75">
        <v>0</v>
      </c>
      <c r="BS88" s="75">
        <v>0</v>
      </c>
      <c r="BT88" s="75">
        <v>0</v>
      </c>
      <c r="BU88" s="75">
        <v>0</v>
      </c>
      <c r="BV88" s="75">
        <v>0</v>
      </c>
      <c r="BW88" s="75">
        <v>0</v>
      </c>
      <c r="BX88" s="75">
        <v>0</v>
      </c>
      <c r="BY88" s="76">
        <v>17509668.450000003</v>
      </c>
    </row>
    <row r="89" spans="1:77" x14ac:dyDescent="0.2">
      <c r="A89" s="73" t="s">
        <v>291</v>
      </c>
      <c r="B89" s="74" t="s">
        <v>374</v>
      </c>
      <c r="C89" s="73" t="s">
        <v>375</v>
      </c>
      <c r="D89" s="87">
        <v>0</v>
      </c>
      <c r="E89" s="87">
        <v>0</v>
      </c>
      <c r="F89" s="87">
        <v>0</v>
      </c>
      <c r="G89" s="87">
        <v>0</v>
      </c>
      <c r="H89" s="87">
        <v>0</v>
      </c>
      <c r="I89" s="87">
        <v>0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87">
        <v>0</v>
      </c>
      <c r="P89" s="87">
        <v>0</v>
      </c>
      <c r="Q89" s="87">
        <v>0</v>
      </c>
      <c r="R89" s="87">
        <v>0</v>
      </c>
      <c r="S89" s="87">
        <v>0</v>
      </c>
      <c r="T89" s="87">
        <v>0</v>
      </c>
      <c r="U89" s="87">
        <v>0</v>
      </c>
      <c r="V89" s="87">
        <v>0</v>
      </c>
      <c r="W89" s="87">
        <v>0</v>
      </c>
      <c r="X89" s="87">
        <v>0</v>
      </c>
      <c r="Y89" s="87">
        <v>0</v>
      </c>
      <c r="Z89" s="87">
        <v>0</v>
      </c>
      <c r="AA89" s="87">
        <v>0</v>
      </c>
      <c r="AB89" s="87">
        <v>0</v>
      </c>
      <c r="AC89" s="87">
        <v>0</v>
      </c>
      <c r="AD89" s="87">
        <v>0</v>
      </c>
      <c r="AE89" s="87">
        <v>0</v>
      </c>
      <c r="AF89" s="87">
        <v>0</v>
      </c>
      <c r="AG89" s="87">
        <v>0</v>
      </c>
      <c r="AH89" s="87">
        <v>0</v>
      </c>
      <c r="AI89" s="87">
        <v>0</v>
      </c>
      <c r="AJ89" s="87">
        <v>0</v>
      </c>
      <c r="AK89" s="87">
        <v>0</v>
      </c>
      <c r="AL89" s="87">
        <v>0</v>
      </c>
      <c r="AM89" s="87">
        <v>0</v>
      </c>
      <c r="AN89" s="87">
        <v>0</v>
      </c>
      <c r="AO89" s="87">
        <v>0</v>
      </c>
      <c r="AP89" s="87">
        <v>0</v>
      </c>
      <c r="AQ89" s="87">
        <v>0</v>
      </c>
      <c r="AR89" s="87">
        <v>0</v>
      </c>
      <c r="AS89" s="87">
        <v>0</v>
      </c>
      <c r="AT89" s="87">
        <v>0</v>
      </c>
      <c r="AU89" s="87">
        <v>0</v>
      </c>
      <c r="AV89" s="87">
        <v>0</v>
      </c>
      <c r="AW89" s="87">
        <v>0</v>
      </c>
      <c r="AX89" s="87">
        <v>0</v>
      </c>
      <c r="AY89" s="87">
        <v>0</v>
      </c>
      <c r="AZ89" s="87">
        <v>0</v>
      </c>
      <c r="BA89" s="87">
        <v>0</v>
      </c>
      <c r="BB89" s="87">
        <v>0</v>
      </c>
      <c r="BC89" s="87">
        <v>0</v>
      </c>
      <c r="BD89" s="87">
        <v>0</v>
      </c>
      <c r="BE89" s="87">
        <v>0</v>
      </c>
      <c r="BF89" s="87">
        <v>0</v>
      </c>
      <c r="BG89" s="87">
        <v>0</v>
      </c>
      <c r="BH89" s="87">
        <v>0</v>
      </c>
      <c r="BI89" s="87">
        <v>0</v>
      </c>
      <c r="BJ89" s="87">
        <v>0</v>
      </c>
      <c r="BK89" s="87">
        <v>0</v>
      </c>
      <c r="BL89" s="87">
        <v>0</v>
      </c>
      <c r="BM89" s="87">
        <v>0</v>
      </c>
      <c r="BN89" s="87">
        <v>0</v>
      </c>
      <c r="BO89" s="87">
        <v>0</v>
      </c>
      <c r="BP89" s="87">
        <v>0</v>
      </c>
      <c r="BQ89" s="87">
        <v>0</v>
      </c>
      <c r="BR89" s="87">
        <v>0</v>
      </c>
      <c r="BS89" s="87">
        <v>0</v>
      </c>
      <c r="BT89" s="87">
        <v>0</v>
      </c>
      <c r="BU89" s="87">
        <v>0</v>
      </c>
      <c r="BV89" s="87">
        <v>0</v>
      </c>
      <c r="BW89" s="87">
        <v>0</v>
      </c>
      <c r="BX89" s="87">
        <v>0</v>
      </c>
      <c r="BY89" s="76">
        <v>197891638.76999998</v>
      </c>
    </row>
    <row r="90" spans="1:77" x14ac:dyDescent="0.2">
      <c r="A90" s="73" t="s">
        <v>291</v>
      </c>
      <c r="B90" s="74" t="s">
        <v>376</v>
      </c>
      <c r="C90" s="73" t="s">
        <v>377</v>
      </c>
      <c r="D90" s="75">
        <v>56203107.240000002</v>
      </c>
      <c r="E90" s="75">
        <v>20534611.510000002</v>
      </c>
      <c r="F90" s="75">
        <v>29475258</v>
      </c>
      <c r="G90" s="75">
        <v>5630548.4400000004</v>
      </c>
      <c r="H90" s="75">
        <v>10966094.93</v>
      </c>
      <c r="I90" s="75">
        <v>4938895.5</v>
      </c>
      <c r="J90" s="75">
        <v>94137184</v>
      </c>
      <c r="K90" s="75">
        <v>19025237</v>
      </c>
      <c r="L90" s="75">
        <v>4551500.63</v>
      </c>
      <c r="M90" s="75">
        <v>54087160.039999999</v>
      </c>
      <c r="N90" s="75">
        <v>3502226.1</v>
      </c>
      <c r="O90" s="75">
        <v>9888439.5999999996</v>
      </c>
      <c r="P90" s="75">
        <v>20265216</v>
      </c>
      <c r="Q90" s="75">
        <v>18647638.039999999</v>
      </c>
      <c r="R90" s="75">
        <v>3522214.5</v>
      </c>
      <c r="S90" s="75">
        <v>7549597.5</v>
      </c>
      <c r="T90" s="75">
        <v>6361302.4800000004</v>
      </c>
      <c r="U90" s="75">
        <v>4437777.5</v>
      </c>
      <c r="V90" s="75">
        <v>64124712.229999997</v>
      </c>
      <c r="W90" s="75">
        <v>16399905</v>
      </c>
      <c r="X90" s="75">
        <v>4549140</v>
      </c>
      <c r="Y90" s="75">
        <v>19935304.399999999</v>
      </c>
      <c r="Z90" s="75">
        <v>4698009.25</v>
      </c>
      <c r="AA90" s="75">
        <v>3921037.5</v>
      </c>
      <c r="AB90" s="75">
        <v>9171411</v>
      </c>
      <c r="AC90" s="75">
        <v>3331451.25</v>
      </c>
      <c r="AD90" s="75">
        <v>2618930.5</v>
      </c>
      <c r="AE90" s="75">
        <v>66426617</v>
      </c>
      <c r="AF90" s="75">
        <v>5106055.1399999997</v>
      </c>
      <c r="AG90" s="75">
        <v>2325884.75</v>
      </c>
      <c r="AH90" s="75">
        <v>2643690.35</v>
      </c>
      <c r="AI90" s="75">
        <v>2257063</v>
      </c>
      <c r="AJ90" s="75">
        <v>5031382</v>
      </c>
      <c r="AK90" s="75">
        <v>3442464</v>
      </c>
      <c r="AL90" s="75">
        <v>3392426</v>
      </c>
      <c r="AM90" s="75">
        <v>7266561</v>
      </c>
      <c r="AN90" s="75">
        <v>4734260</v>
      </c>
      <c r="AO90" s="75">
        <v>4348739.75</v>
      </c>
      <c r="AP90" s="75">
        <v>3002338</v>
      </c>
      <c r="AQ90" s="75">
        <v>20664309</v>
      </c>
      <c r="AR90" s="75">
        <v>1049414</v>
      </c>
      <c r="AS90" s="75">
        <v>3032138</v>
      </c>
      <c r="AT90" s="75">
        <v>3586912</v>
      </c>
      <c r="AU90" s="75">
        <v>2573935.5</v>
      </c>
      <c r="AV90" s="75">
        <v>1262558.5</v>
      </c>
      <c r="AW90" s="75">
        <v>2881424</v>
      </c>
      <c r="AX90" s="75">
        <v>66852797.75</v>
      </c>
      <c r="AY90" s="75">
        <v>677004</v>
      </c>
      <c r="AZ90" s="75">
        <v>6612116.5</v>
      </c>
      <c r="BA90" s="75">
        <v>10188046</v>
      </c>
      <c r="BB90" s="75">
        <v>0</v>
      </c>
      <c r="BC90" s="75">
        <v>2443552</v>
      </c>
      <c r="BD90" s="75">
        <v>12742189</v>
      </c>
      <c r="BE90" s="75">
        <v>10590434</v>
      </c>
      <c r="BF90" s="75">
        <v>4187840</v>
      </c>
      <c r="BG90" s="75">
        <v>3002781</v>
      </c>
      <c r="BH90" s="75">
        <v>1678318</v>
      </c>
      <c r="BI90" s="75">
        <v>41637382.549999997</v>
      </c>
      <c r="BJ90" s="75">
        <v>5446054</v>
      </c>
      <c r="BK90" s="75">
        <v>4177893.63</v>
      </c>
      <c r="BL90" s="75">
        <v>2345723.75</v>
      </c>
      <c r="BM90" s="75">
        <v>2668028.75</v>
      </c>
      <c r="BN90" s="75">
        <v>5726917.25</v>
      </c>
      <c r="BO90" s="75">
        <v>3143425</v>
      </c>
      <c r="BP90" s="75">
        <v>45297822.5</v>
      </c>
      <c r="BQ90" s="75">
        <v>3142556</v>
      </c>
      <c r="BR90" s="75">
        <v>3298675</v>
      </c>
      <c r="BS90" s="75">
        <v>6701360</v>
      </c>
      <c r="BT90" s="75">
        <v>4555899.5</v>
      </c>
      <c r="BU90" s="75">
        <v>16150037.5</v>
      </c>
      <c r="BV90" s="75">
        <v>4404040</v>
      </c>
      <c r="BW90" s="75">
        <v>2859700</v>
      </c>
      <c r="BX90" s="75">
        <v>2699741</v>
      </c>
      <c r="BY90" s="76">
        <v>14986212.75</v>
      </c>
    </row>
    <row r="91" spans="1:77" x14ac:dyDescent="0.2">
      <c r="A91" s="73" t="s">
        <v>291</v>
      </c>
      <c r="B91" s="74" t="s">
        <v>378</v>
      </c>
      <c r="C91" s="73" t="s">
        <v>379</v>
      </c>
      <c r="D91" s="75">
        <v>5628259.5</v>
      </c>
      <c r="E91" s="75">
        <v>1474295.89</v>
      </c>
      <c r="F91" s="75">
        <v>2117244</v>
      </c>
      <c r="G91" s="75">
        <v>0</v>
      </c>
      <c r="H91" s="75">
        <v>63515.72</v>
      </c>
      <c r="I91" s="75">
        <v>0</v>
      </c>
      <c r="J91" s="75">
        <v>26702306</v>
      </c>
      <c r="K91" s="75">
        <v>0</v>
      </c>
      <c r="L91" s="75">
        <v>369650</v>
      </c>
      <c r="M91" s="75">
        <v>0</v>
      </c>
      <c r="N91" s="75">
        <v>349000.66</v>
      </c>
      <c r="O91" s="75">
        <v>3062354.97</v>
      </c>
      <c r="P91" s="75">
        <v>2743914</v>
      </c>
      <c r="Q91" s="75">
        <v>0</v>
      </c>
      <c r="R91" s="75">
        <v>51860</v>
      </c>
      <c r="S91" s="75">
        <v>0</v>
      </c>
      <c r="T91" s="75">
        <v>26420</v>
      </c>
      <c r="U91" s="75">
        <v>1385837.5</v>
      </c>
      <c r="V91" s="75">
        <v>7544467.4800000004</v>
      </c>
      <c r="W91" s="75">
        <v>662475</v>
      </c>
      <c r="X91" s="75">
        <v>0</v>
      </c>
      <c r="Y91" s="75">
        <v>3290500.6</v>
      </c>
      <c r="Z91" s="75">
        <v>51860</v>
      </c>
      <c r="AA91" s="75">
        <v>0</v>
      </c>
      <c r="AB91" s="75">
        <v>1580352.5</v>
      </c>
      <c r="AC91" s="75">
        <v>68717.5</v>
      </c>
      <c r="AD91" s="75">
        <v>266664</v>
      </c>
      <c r="AE91" s="75">
        <v>5556293.5</v>
      </c>
      <c r="AF91" s="75">
        <v>473662.14</v>
      </c>
      <c r="AG91" s="75">
        <v>0</v>
      </c>
      <c r="AH91" s="75">
        <v>152427</v>
      </c>
      <c r="AI91" s="75">
        <v>0</v>
      </c>
      <c r="AJ91" s="75">
        <v>1682512</v>
      </c>
      <c r="AK91" s="75">
        <v>827543.25</v>
      </c>
      <c r="AL91" s="75">
        <v>56976</v>
      </c>
      <c r="AM91" s="75">
        <v>1781692.25</v>
      </c>
      <c r="AN91" s="75">
        <v>312157</v>
      </c>
      <c r="AO91" s="75">
        <v>156369</v>
      </c>
      <c r="AP91" s="75">
        <v>85934</v>
      </c>
      <c r="AQ91" s="75">
        <v>3279726</v>
      </c>
      <c r="AR91" s="75">
        <v>1418064.75</v>
      </c>
      <c r="AS91" s="75">
        <v>113165</v>
      </c>
      <c r="AT91" s="75">
        <v>123588</v>
      </c>
      <c r="AU91" s="75">
        <v>131728</v>
      </c>
      <c r="AV91" s="75">
        <v>608144.5</v>
      </c>
      <c r="AW91" s="75">
        <v>70372</v>
      </c>
      <c r="AX91" s="75">
        <v>0</v>
      </c>
      <c r="AY91" s="75">
        <v>55170</v>
      </c>
      <c r="AZ91" s="75">
        <v>0</v>
      </c>
      <c r="BA91" s="75">
        <v>0</v>
      </c>
      <c r="BB91" s="75">
        <v>0</v>
      </c>
      <c r="BC91" s="75">
        <v>0</v>
      </c>
      <c r="BD91" s="75">
        <v>393873</v>
      </c>
      <c r="BE91" s="75">
        <v>0</v>
      </c>
      <c r="BF91" s="75">
        <v>866703</v>
      </c>
      <c r="BG91" s="75">
        <v>4200</v>
      </c>
      <c r="BH91" s="75">
        <v>4450</v>
      </c>
      <c r="BI91" s="75">
        <v>7657155.9500000002</v>
      </c>
      <c r="BJ91" s="75">
        <v>0</v>
      </c>
      <c r="BK91" s="75">
        <v>0</v>
      </c>
      <c r="BL91" s="75">
        <v>126920</v>
      </c>
      <c r="BM91" s="75">
        <v>300703.5</v>
      </c>
      <c r="BN91" s="75">
        <v>930540</v>
      </c>
      <c r="BO91" s="75">
        <v>0</v>
      </c>
      <c r="BP91" s="75">
        <v>5588834.5</v>
      </c>
      <c r="BQ91" s="75">
        <v>398880</v>
      </c>
      <c r="BR91" s="75">
        <v>779336.5</v>
      </c>
      <c r="BS91" s="75">
        <v>1742700</v>
      </c>
      <c r="BT91" s="75">
        <v>376163</v>
      </c>
      <c r="BU91" s="75">
        <v>0</v>
      </c>
      <c r="BV91" s="75">
        <v>878535</v>
      </c>
      <c r="BW91" s="75">
        <v>1032800</v>
      </c>
      <c r="BX91" s="75">
        <v>20560</v>
      </c>
      <c r="BY91" s="76">
        <v>14025699.23</v>
      </c>
    </row>
    <row r="92" spans="1:77" x14ac:dyDescent="0.2">
      <c r="A92" s="73" t="s">
        <v>291</v>
      </c>
      <c r="B92" s="74" t="s">
        <v>380</v>
      </c>
      <c r="C92" s="73" t="s">
        <v>381</v>
      </c>
      <c r="D92" s="75">
        <v>0</v>
      </c>
      <c r="E92" s="75">
        <v>0</v>
      </c>
      <c r="F92" s="75">
        <v>271923</v>
      </c>
      <c r="G92" s="75">
        <v>0</v>
      </c>
      <c r="H92" s="75">
        <v>0</v>
      </c>
      <c r="I92" s="75">
        <v>0</v>
      </c>
      <c r="J92" s="75">
        <v>9211436</v>
      </c>
      <c r="K92" s="75">
        <v>0</v>
      </c>
      <c r="L92" s="75">
        <v>0</v>
      </c>
      <c r="M92" s="75">
        <v>0</v>
      </c>
      <c r="N92" s="75">
        <v>70200</v>
      </c>
      <c r="O92" s="75">
        <v>0</v>
      </c>
      <c r="P92" s="75">
        <v>835713</v>
      </c>
      <c r="Q92" s="75">
        <v>2926877.5</v>
      </c>
      <c r="R92" s="75">
        <v>0</v>
      </c>
      <c r="S92" s="75">
        <v>0</v>
      </c>
      <c r="T92" s="75">
        <v>0</v>
      </c>
      <c r="U92" s="75">
        <v>0</v>
      </c>
      <c r="V92" s="75">
        <v>0</v>
      </c>
      <c r="W92" s="75">
        <v>137030</v>
      </c>
      <c r="X92" s="75">
        <v>0</v>
      </c>
      <c r="Y92" s="75">
        <v>0</v>
      </c>
      <c r="Z92" s="75">
        <v>32460</v>
      </c>
      <c r="AA92" s="75">
        <v>0</v>
      </c>
      <c r="AB92" s="75">
        <v>0</v>
      </c>
      <c r="AC92" s="75">
        <v>0</v>
      </c>
      <c r="AD92" s="75">
        <v>0</v>
      </c>
      <c r="AE92" s="75">
        <v>0</v>
      </c>
      <c r="AF92" s="75">
        <v>0</v>
      </c>
      <c r="AG92" s="75">
        <v>0</v>
      </c>
      <c r="AH92" s="75">
        <v>0</v>
      </c>
      <c r="AI92" s="75">
        <v>0</v>
      </c>
      <c r="AJ92" s="75">
        <v>0</v>
      </c>
      <c r="AK92" s="75">
        <v>139923</v>
      </c>
      <c r="AL92" s="75">
        <v>0</v>
      </c>
      <c r="AM92" s="75">
        <v>29560</v>
      </c>
      <c r="AN92" s="75">
        <v>0</v>
      </c>
      <c r="AO92" s="75">
        <v>0</v>
      </c>
      <c r="AP92" s="75">
        <v>0</v>
      </c>
      <c r="AQ92" s="75">
        <v>0</v>
      </c>
      <c r="AR92" s="75">
        <v>0</v>
      </c>
      <c r="AS92" s="75">
        <v>0</v>
      </c>
      <c r="AT92" s="75">
        <v>0</v>
      </c>
      <c r="AU92" s="75">
        <v>0</v>
      </c>
      <c r="AV92" s="75">
        <v>0</v>
      </c>
      <c r="AW92" s="75">
        <v>0</v>
      </c>
      <c r="AX92" s="75">
        <v>368585</v>
      </c>
      <c r="AY92" s="75">
        <v>0</v>
      </c>
      <c r="AZ92" s="75">
        <v>4500</v>
      </c>
      <c r="BA92" s="75">
        <v>0</v>
      </c>
      <c r="BB92" s="75">
        <v>0</v>
      </c>
      <c r="BC92" s="75">
        <v>0</v>
      </c>
      <c r="BD92" s="75">
        <v>327500</v>
      </c>
      <c r="BE92" s="75">
        <v>0</v>
      </c>
      <c r="BF92" s="75">
        <v>543987</v>
      </c>
      <c r="BG92" s="75">
        <v>0</v>
      </c>
      <c r="BH92" s="75">
        <v>0</v>
      </c>
      <c r="BI92" s="75">
        <v>1216900</v>
      </c>
      <c r="BJ92" s="75">
        <v>0</v>
      </c>
      <c r="BK92" s="75">
        <v>0</v>
      </c>
      <c r="BL92" s="75">
        <v>0</v>
      </c>
      <c r="BM92" s="75">
        <v>0</v>
      </c>
      <c r="BN92" s="75">
        <v>0</v>
      </c>
      <c r="BO92" s="75">
        <v>0</v>
      </c>
      <c r="BP92" s="75">
        <v>1998209.5</v>
      </c>
      <c r="BQ92" s="75">
        <v>0</v>
      </c>
      <c r="BR92" s="75">
        <v>0</v>
      </c>
      <c r="BS92" s="75">
        <v>0</v>
      </c>
      <c r="BT92" s="75">
        <v>0</v>
      </c>
      <c r="BU92" s="75">
        <v>0</v>
      </c>
      <c r="BV92" s="75">
        <v>0</v>
      </c>
      <c r="BW92" s="75">
        <v>0</v>
      </c>
      <c r="BX92" s="75">
        <v>0</v>
      </c>
      <c r="BY92" s="76">
        <v>238430</v>
      </c>
    </row>
    <row r="93" spans="1:77" x14ac:dyDescent="0.2">
      <c r="A93" s="73" t="s">
        <v>291</v>
      </c>
      <c r="B93" s="74" t="s">
        <v>382</v>
      </c>
      <c r="C93" s="73" t="s">
        <v>383</v>
      </c>
      <c r="D93" s="75">
        <v>0</v>
      </c>
      <c r="E93" s="75">
        <v>0</v>
      </c>
      <c r="F93" s="75">
        <v>0</v>
      </c>
      <c r="G93" s="75">
        <v>0</v>
      </c>
      <c r="H93" s="75">
        <v>2700</v>
      </c>
      <c r="I93" s="75">
        <v>7500</v>
      </c>
      <c r="J93" s="75">
        <v>752625</v>
      </c>
      <c r="K93" s="75">
        <v>44850</v>
      </c>
      <c r="L93" s="75">
        <v>5250</v>
      </c>
      <c r="M93" s="75">
        <v>255450</v>
      </c>
      <c r="N93" s="75">
        <v>0</v>
      </c>
      <c r="O93" s="75">
        <v>19500</v>
      </c>
      <c r="P93" s="75">
        <v>0</v>
      </c>
      <c r="Q93" s="75">
        <v>43000</v>
      </c>
      <c r="R93" s="75">
        <v>4800</v>
      </c>
      <c r="S93" s="75">
        <v>0</v>
      </c>
      <c r="T93" s="75">
        <v>29250</v>
      </c>
      <c r="U93" s="75">
        <v>0</v>
      </c>
      <c r="V93" s="75">
        <v>344000</v>
      </c>
      <c r="W93" s="75">
        <v>5700</v>
      </c>
      <c r="X93" s="75">
        <v>0</v>
      </c>
      <c r="Y93" s="75">
        <v>21000</v>
      </c>
      <c r="Z93" s="75">
        <v>5400</v>
      </c>
      <c r="AA93" s="75">
        <v>0</v>
      </c>
      <c r="AB93" s="75">
        <v>0</v>
      </c>
      <c r="AC93" s="75">
        <v>0</v>
      </c>
      <c r="AD93" s="75">
        <v>0</v>
      </c>
      <c r="AE93" s="75">
        <v>212000</v>
      </c>
      <c r="AF93" s="75">
        <v>10000</v>
      </c>
      <c r="AG93" s="75">
        <v>3000</v>
      </c>
      <c r="AH93" s="75">
        <v>7650</v>
      </c>
      <c r="AI93" s="75">
        <v>0</v>
      </c>
      <c r="AJ93" s="75">
        <v>0</v>
      </c>
      <c r="AK93" s="75">
        <v>3000</v>
      </c>
      <c r="AL93" s="75">
        <v>9900</v>
      </c>
      <c r="AM93" s="75">
        <v>28950</v>
      </c>
      <c r="AN93" s="75">
        <v>16800</v>
      </c>
      <c r="AO93" s="75">
        <v>20250</v>
      </c>
      <c r="AP93" s="75">
        <v>0</v>
      </c>
      <c r="AQ93" s="75">
        <v>16800</v>
      </c>
      <c r="AR93" s="75">
        <v>0</v>
      </c>
      <c r="AS93" s="75">
        <v>0</v>
      </c>
      <c r="AT93" s="75">
        <v>3450</v>
      </c>
      <c r="AU93" s="75">
        <v>4650</v>
      </c>
      <c r="AV93" s="75">
        <v>0</v>
      </c>
      <c r="AW93" s="75">
        <v>0</v>
      </c>
      <c r="AX93" s="75">
        <v>444225</v>
      </c>
      <c r="AY93" s="75">
        <v>0</v>
      </c>
      <c r="AZ93" s="75">
        <v>0</v>
      </c>
      <c r="BA93" s="75">
        <v>0</v>
      </c>
      <c r="BB93" s="75">
        <v>0</v>
      </c>
      <c r="BC93" s="75">
        <v>0</v>
      </c>
      <c r="BD93" s="75">
        <v>27600</v>
      </c>
      <c r="BE93" s="75">
        <v>8700</v>
      </c>
      <c r="BF93" s="75">
        <v>0</v>
      </c>
      <c r="BG93" s="75">
        <v>3600</v>
      </c>
      <c r="BH93" s="75">
        <v>0</v>
      </c>
      <c r="BI93" s="75">
        <v>423200</v>
      </c>
      <c r="BJ93" s="75">
        <v>147000</v>
      </c>
      <c r="BK93" s="75">
        <v>46200</v>
      </c>
      <c r="BL93" s="75">
        <v>0</v>
      </c>
      <c r="BM93" s="75">
        <v>17850</v>
      </c>
      <c r="BN93" s="75">
        <v>34000</v>
      </c>
      <c r="BO93" s="75">
        <v>0</v>
      </c>
      <c r="BP93" s="75">
        <v>56700</v>
      </c>
      <c r="BQ93" s="75">
        <v>5250</v>
      </c>
      <c r="BR93" s="75">
        <v>9000</v>
      </c>
      <c r="BS93" s="75">
        <v>0</v>
      </c>
      <c r="BT93" s="75">
        <v>27000</v>
      </c>
      <c r="BU93" s="75">
        <v>19000</v>
      </c>
      <c r="BV93" s="75">
        <v>4200</v>
      </c>
      <c r="BW93" s="75">
        <v>31600</v>
      </c>
      <c r="BX93" s="75">
        <v>6900</v>
      </c>
      <c r="BY93" s="76">
        <v>171437666</v>
      </c>
    </row>
    <row r="94" spans="1:77" x14ac:dyDescent="0.2">
      <c r="A94" s="73" t="s">
        <v>291</v>
      </c>
      <c r="B94" s="74" t="s">
        <v>384</v>
      </c>
      <c r="C94" s="73" t="s">
        <v>385</v>
      </c>
      <c r="D94" s="75">
        <v>0</v>
      </c>
      <c r="E94" s="75">
        <v>614670</v>
      </c>
      <c r="F94" s="75">
        <v>0</v>
      </c>
      <c r="G94" s="75">
        <v>0</v>
      </c>
      <c r="H94" s="75">
        <v>0</v>
      </c>
      <c r="I94" s="75">
        <v>0</v>
      </c>
      <c r="J94" s="75">
        <v>895000</v>
      </c>
      <c r="K94" s="75">
        <v>0</v>
      </c>
      <c r="L94" s="75">
        <v>0</v>
      </c>
      <c r="M94" s="75">
        <v>105000</v>
      </c>
      <c r="N94" s="75">
        <v>0</v>
      </c>
      <c r="O94" s="75">
        <v>0</v>
      </c>
      <c r="P94" s="75">
        <v>70000</v>
      </c>
      <c r="Q94" s="75">
        <v>35000</v>
      </c>
      <c r="R94" s="75">
        <v>0</v>
      </c>
      <c r="S94" s="75">
        <v>0</v>
      </c>
      <c r="T94" s="75">
        <v>0</v>
      </c>
      <c r="U94" s="75">
        <v>63120</v>
      </c>
      <c r="V94" s="75">
        <v>250000</v>
      </c>
      <c r="W94" s="75">
        <v>0</v>
      </c>
      <c r="X94" s="75">
        <v>0</v>
      </c>
      <c r="Y94" s="75">
        <v>35000</v>
      </c>
      <c r="Z94" s="75">
        <v>0</v>
      </c>
      <c r="AA94" s="75">
        <v>0</v>
      </c>
      <c r="AB94" s="75">
        <v>0</v>
      </c>
      <c r="AC94" s="75">
        <v>0</v>
      </c>
      <c r="AD94" s="75">
        <v>0</v>
      </c>
      <c r="AE94" s="75">
        <v>140000</v>
      </c>
      <c r="AF94" s="75">
        <v>0</v>
      </c>
      <c r="AG94" s="75">
        <v>0</v>
      </c>
      <c r="AH94" s="75">
        <v>0</v>
      </c>
      <c r="AI94" s="75">
        <v>0</v>
      </c>
      <c r="AJ94" s="75">
        <v>0</v>
      </c>
      <c r="AK94" s="75">
        <v>0</v>
      </c>
      <c r="AL94" s="75">
        <v>0</v>
      </c>
      <c r="AM94" s="75">
        <v>0</v>
      </c>
      <c r="AN94" s="75">
        <v>0</v>
      </c>
      <c r="AO94" s="75">
        <v>0</v>
      </c>
      <c r="AP94" s="75">
        <v>0</v>
      </c>
      <c r="AQ94" s="75">
        <v>140000</v>
      </c>
      <c r="AR94" s="75">
        <v>0</v>
      </c>
      <c r="AS94" s="75">
        <v>0</v>
      </c>
      <c r="AT94" s="75">
        <v>0</v>
      </c>
      <c r="AU94" s="75">
        <v>0</v>
      </c>
      <c r="AV94" s="75">
        <v>0</v>
      </c>
      <c r="AW94" s="75">
        <v>0</v>
      </c>
      <c r="AX94" s="75">
        <v>140000</v>
      </c>
      <c r="AY94" s="75">
        <v>0</v>
      </c>
      <c r="AZ94" s="75">
        <v>0</v>
      </c>
      <c r="BA94" s="75">
        <v>10000</v>
      </c>
      <c r="BB94" s="75">
        <v>0</v>
      </c>
      <c r="BC94" s="75">
        <v>0</v>
      </c>
      <c r="BD94" s="75">
        <v>0</v>
      </c>
      <c r="BE94" s="75">
        <v>35000</v>
      </c>
      <c r="BF94" s="75">
        <v>0</v>
      </c>
      <c r="BG94" s="75">
        <v>0</v>
      </c>
      <c r="BH94" s="75">
        <v>46760</v>
      </c>
      <c r="BI94" s="75">
        <v>28000</v>
      </c>
      <c r="BJ94" s="75">
        <v>0</v>
      </c>
      <c r="BK94" s="75">
        <v>0</v>
      </c>
      <c r="BL94" s="75">
        <v>0</v>
      </c>
      <c r="BM94" s="75">
        <v>0</v>
      </c>
      <c r="BN94" s="75">
        <v>0</v>
      </c>
      <c r="BO94" s="75">
        <v>15000</v>
      </c>
      <c r="BP94" s="75">
        <v>760000</v>
      </c>
      <c r="BQ94" s="75">
        <v>0</v>
      </c>
      <c r="BR94" s="75">
        <v>0</v>
      </c>
      <c r="BS94" s="75">
        <v>0</v>
      </c>
      <c r="BT94" s="75">
        <v>35000</v>
      </c>
      <c r="BU94" s="75">
        <v>0</v>
      </c>
      <c r="BV94" s="75">
        <v>0</v>
      </c>
      <c r="BW94" s="75">
        <v>0</v>
      </c>
      <c r="BX94" s="75">
        <v>0</v>
      </c>
      <c r="BY94" s="76">
        <v>6702290</v>
      </c>
    </row>
    <row r="95" spans="1:77" x14ac:dyDescent="0.2">
      <c r="A95" s="73" t="s">
        <v>291</v>
      </c>
      <c r="B95" s="74" t="s">
        <v>386</v>
      </c>
      <c r="C95" s="73" t="s">
        <v>387</v>
      </c>
      <c r="D95" s="75">
        <v>3440000</v>
      </c>
      <c r="E95" s="75">
        <v>540000</v>
      </c>
      <c r="F95" s="75">
        <v>700000</v>
      </c>
      <c r="G95" s="75">
        <v>450000</v>
      </c>
      <c r="H95" s="75">
        <v>420000</v>
      </c>
      <c r="I95" s="75">
        <v>210000</v>
      </c>
      <c r="J95" s="75">
        <v>7010000</v>
      </c>
      <c r="K95" s="75">
        <v>610000</v>
      </c>
      <c r="L95" s="75">
        <v>210000</v>
      </c>
      <c r="M95" s="75">
        <v>2380000</v>
      </c>
      <c r="N95" s="75">
        <v>210000</v>
      </c>
      <c r="O95" s="75">
        <v>460000</v>
      </c>
      <c r="P95" s="75">
        <v>850000</v>
      </c>
      <c r="Q95" s="75">
        <v>1030000</v>
      </c>
      <c r="R95" s="75">
        <v>60000</v>
      </c>
      <c r="S95" s="75">
        <v>190000</v>
      </c>
      <c r="T95" s="75">
        <v>350000</v>
      </c>
      <c r="U95" s="75">
        <v>280000</v>
      </c>
      <c r="V95" s="75">
        <v>3000000</v>
      </c>
      <c r="W95" s="75">
        <v>408000</v>
      </c>
      <c r="X95" s="75">
        <v>280000</v>
      </c>
      <c r="Y95" s="75">
        <v>1020000</v>
      </c>
      <c r="Z95" s="75">
        <v>210000</v>
      </c>
      <c r="AA95" s="75">
        <v>200000</v>
      </c>
      <c r="AB95" s="75">
        <v>260000</v>
      </c>
      <c r="AC95" s="75">
        <v>290000</v>
      </c>
      <c r="AD95" s="75">
        <v>40000</v>
      </c>
      <c r="AE95" s="75">
        <v>5060000</v>
      </c>
      <c r="AF95" s="75">
        <v>130000</v>
      </c>
      <c r="AG95" s="75">
        <v>230000</v>
      </c>
      <c r="AH95" s="75">
        <v>280000</v>
      </c>
      <c r="AI95" s="75">
        <v>210000</v>
      </c>
      <c r="AJ95" s="75">
        <v>160000</v>
      </c>
      <c r="AK95" s="75">
        <v>160000</v>
      </c>
      <c r="AL95" s="75">
        <v>210000</v>
      </c>
      <c r="AM95" s="75">
        <v>120000</v>
      </c>
      <c r="AN95" s="75">
        <v>350000</v>
      </c>
      <c r="AO95" s="75">
        <v>400000</v>
      </c>
      <c r="AP95" s="75">
        <v>210000</v>
      </c>
      <c r="AQ95" s="75">
        <v>1230000</v>
      </c>
      <c r="AR95" s="75">
        <v>260000</v>
      </c>
      <c r="AS95" s="75">
        <v>200000</v>
      </c>
      <c r="AT95" s="75">
        <v>350000</v>
      </c>
      <c r="AU95" s="75">
        <v>200000</v>
      </c>
      <c r="AV95" s="75">
        <v>140000</v>
      </c>
      <c r="AW95" s="75">
        <v>70000</v>
      </c>
      <c r="AX95" s="75">
        <v>4270000</v>
      </c>
      <c r="AY95" s="75">
        <v>420000</v>
      </c>
      <c r="AZ95" s="75">
        <v>475000</v>
      </c>
      <c r="BA95" s="75">
        <v>580000</v>
      </c>
      <c r="BB95" s="75">
        <v>0</v>
      </c>
      <c r="BC95" s="75">
        <v>1286483</v>
      </c>
      <c r="BD95" s="75">
        <v>430000</v>
      </c>
      <c r="BE95" s="75">
        <v>610000</v>
      </c>
      <c r="BF95" s="75">
        <v>210000</v>
      </c>
      <c r="BG95" s="75">
        <v>140000</v>
      </c>
      <c r="BH95" s="75">
        <v>210000</v>
      </c>
      <c r="BI95" s="75">
        <v>4161870.72</v>
      </c>
      <c r="BJ95" s="75">
        <v>1030000</v>
      </c>
      <c r="BK95" s="75">
        <v>635000</v>
      </c>
      <c r="BL95" s="75">
        <v>180000</v>
      </c>
      <c r="BM95" s="75">
        <v>170000</v>
      </c>
      <c r="BN95" s="75">
        <v>630000</v>
      </c>
      <c r="BO95" s="75">
        <v>130000</v>
      </c>
      <c r="BP95" s="75">
        <v>2120000</v>
      </c>
      <c r="BQ95" s="75">
        <v>250000</v>
      </c>
      <c r="BR95" s="75">
        <v>280000</v>
      </c>
      <c r="BS95" s="75">
        <v>490000</v>
      </c>
      <c r="BT95" s="75">
        <v>560000</v>
      </c>
      <c r="BU95" s="75">
        <v>1430000</v>
      </c>
      <c r="BV95" s="75">
        <v>330000</v>
      </c>
      <c r="BW95" s="75">
        <v>210000</v>
      </c>
      <c r="BX95" s="75">
        <v>210000</v>
      </c>
      <c r="BY95" s="76">
        <v>16980</v>
      </c>
    </row>
    <row r="96" spans="1:77" x14ac:dyDescent="0.2">
      <c r="A96" s="73" t="s">
        <v>291</v>
      </c>
      <c r="B96" s="74" t="s">
        <v>388</v>
      </c>
      <c r="C96" s="73" t="s">
        <v>389</v>
      </c>
      <c r="D96" s="75">
        <v>450000</v>
      </c>
      <c r="E96" s="75">
        <v>0</v>
      </c>
      <c r="F96" s="75">
        <v>180000</v>
      </c>
      <c r="G96" s="75">
        <v>70000</v>
      </c>
      <c r="H96" s="75">
        <v>120000</v>
      </c>
      <c r="I96" s="75">
        <v>70000</v>
      </c>
      <c r="J96" s="75">
        <v>140000</v>
      </c>
      <c r="K96" s="75">
        <v>90000</v>
      </c>
      <c r="L96" s="75">
        <v>0</v>
      </c>
      <c r="M96" s="75">
        <v>0</v>
      </c>
      <c r="N96" s="75">
        <v>0</v>
      </c>
      <c r="O96" s="75">
        <v>70000</v>
      </c>
      <c r="P96" s="75">
        <v>130000</v>
      </c>
      <c r="Q96" s="75">
        <v>190000</v>
      </c>
      <c r="R96" s="75">
        <v>0</v>
      </c>
      <c r="S96" s="75">
        <v>140000</v>
      </c>
      <c r="T96" s="75">
        <v>30000</v>
      </c>
      <c r="U96" s="75">
        <v>0</v>
      </c>
      <c r="V96" s="75">
        <v>70000</v>
      </c>
      <c r="W96" s="75">
        <v>0</v>
      </c>
      <c r="X96" s="75">
        <v>70000</v>
      </c>
      <c r="Y96" s="75">
        <v>65000</v>
      </c>
      <c r="Z96" s="75">
        <v>110000</v>
      </c>
      <c r="AA96" s="75">
        <v>70000</v>
      </c>
      <c r="AB96" s="75">
        <v>70000</v>
      </c>
      <c r="AC96" s="75">
        <v>60000</v>
      </c>
      <c r="AD96" s="75">
        <v>0</v>
      </c>
      <c r="AE96" s="75">
        <v>420000</v>
      </c>
      <c r="AF96" s="75">
        <v>0</v>
      </c>
      <c r="AG96" s="75">
        <v>80000</v>
      </c>
      <c r="AH96" s="75">
        <v>0</v>
      </c>
      <c r="AI96" s="75">
        <v>30000</v>
      </c>
      <c r="AJ96" s="75">
        <v>160000</v>
      </c>
      <c r="AK96" s="75">
        <v>60000</v>
      </c>
      <c r="AL96" s="75">
        <v>140000</v>
      </c>
      <c r="AM96" s="75">
        <v>50000</v>
      </c>
      <c r="AN96" s="75">
        <v>120000</v>
      </c>
      <c r="AO96" s="75">
        <v>140000</v>
      </c>
      <c r="AP96" s="75">
        <v>90000</v>
      </c>
      <c r="AQ96" s="75">
        <v>210000</v>
      </c>
      <c r="AR96" s="75">
        <v>210000</v>
      </c>
      <c r="AS96" s="75">
        <v>0</v>
      </c>
      <c r="AT96" s="75">
        <v>60000</v>
      </c>
      <c r="AU96" s="75">
        <v>0</v>
      </c>
      <c r="AV96" s="75">
        <v>70000</v>
      </c>
      <c r="AW96" s="75">
        <v>70000</v>
      </c>
      <c r="AX96" s="75">
        <v>80000</v>
      </c>
      <c r="AY96" s="75">
        <v>80000</v>
      </c>
      <c r="AZ96" s="75">
        <v>0</v>
      </c>
      <c r="BA96" s="75">
        <v>80000</v>
      </c>
      <c r="BB96" s="75">
        <v>0</v>
      </c>
      <c r="BC96" s="75">
        <v>0</v>
      </c>
      <c r="BD96" s="75">
        <v>120000</v>
      </c>
      <c r="BE96" s="75">
        <v>0</v>
      </c>
      <c r="BF96" s="75">
        <v>160000</v>
      </c>
      <c r="BG96" s="75">
        <v>0</v>
      </c>
      <c r="BH96" s="75">
        <v>0</v>
      </c>
      <c r="BI96" s="75">
        <v>360000</v>
      </c>
      <c r="BJ96" s="75">
        <v>50000</v>
      </c>
      <c r="BK96" s="75">
        <v>0</v>
      </c>
      <c r="BL96" s="75">
        <v>180000</v>
      </c>
      <c r="BM96" s="75">
        <v>120000</v>
      </c>
      <c r="BN96" s="75">
        <v>5000</v>
      </c>
      <c r="BO96" s="75">
        <v>0</v>
      </c>
      <c r="BP96" s="75">
        <v>160000</v>
      </c>
      <c r="BQ96" s="75">
        <v>100000</v>
      </c>
      <c r="BR96" s="75">
        <v>210000</v>
      </c>
      <c r="BS96" s="75">
        <v>0</v>
      </c>
      <c r="BT96" s="75">
        <v>120000</v>
      </c>
      <c r="BU96" s="75">
        <v>190000</v>
      </c>
      <c r="BV96" s="75">
        <v>100000</v>
      </c>
      <c r="BW96" s="75">
        <v>120000</v>
      </c>
      <c r="BX96" s="75">
        <v>110000</v>
      </c>
      <c r="BY96" s="76">
        <v>43850</v>
      </c>
    </row>
    <row r="97" spans="1:77" x14ac:dyDescent="0.2">
      <c r="A97" s="73" t="s">
        <v>291</v>
      </c>
      <c r="B97" s="74" t="s">
        <v>390</v>
      </c>
      <c r="C97" s="73" t="s">
        <v>391</v>
      </c>
      <c r="D97" s="75">
        <v>1130000</v>
      </c>
      <c r="E97" s="75">
        <v>240000</v>
      </c>
      <c r="F97" s="75">
        <v>415000</v>
      </c>
      <c r="G97" s="75">
        <v>280000</v>
      </c>
      <c r="H97" s="75">
        <v>180000</v>
      </c>
      <c r="I97" s="75">
        <v>70000</v>
      </c>
      <c r="J97" s="75">
        <v>1455000</v>
      </c>
      <c r="K97" s="75">
        <v>60000</v>
      </c>
      <c r="L97" s="75">
        <v>0</v>
      </c>
      <c r="M97" s="75">
        <v>70000</v>
      </c>
      <c r="N97" s="75">
        <v>100000</v>
      </c>
      <c r="O97" s="75">
        <v>105000</v>
      </c>
      <c r="P97" s="75">
        <v>200000</v>
      </c>
      <c r="Q97" s="75">
        <v>185000</v>
      </c>
      <c r="R97" s="75">
        <v>60000</v>
      </c>
      <c r="S97" s="75">
        <v>105000</v>
      </c>
      <c r="T97" s="75">
        <v>70000</v>
      </c>
      <c r="U97" s="75">
        <v>35000</v>
      </c>
      <c r="V97" s="75">
        <v>1005000</v>
      </c>
      <c r="W97" s="75">
        <v>122000</v>
      </c>
      <c r="X97" s="75">
        <v>175000</v>
      </c>
      <c r="Y97" s="75">
        <v>365000</v>
      </c>
      <c r="Z97" s="75">
        <v>80000</v>
      </c>
      <c r="AA97" s="75">
        <v>140000</v>
      </c>
      <c r="AB97" s="75">
        <v>0</v>
      </c>
      <c r="AC97" s="75">
        <v>50000</v>
      </c>
      <c r="AD97" s="75">
        <v>50000</v>
      </c>
      <c r="AE97" s="75">
        <v>940000</v>
      </c>
      <c r="AF97" s="75">
        <v>435000</v>
      </c>
      <c r="AG97" s="75">
        <v>120000</v>
      </c>
      <c r="AH97" s="75">
        <v>140000</v>
      </c>
      <c r="AI97" s="75">
        <v>140000</v>
      </c>
      <c r="AJ97" s="75">
        <v>180000</v>
      </c>
      <c r="AK97" s="75">
        <v>25000</v>
      </c>
      <c r="AL97" s="75">
        <v>140000</v>
      </c>
      <c r="AM97" s="75">
        <v>245000</v>
      </c>
      <c r="AN97" s="75">
        <v>140000</v>
      </c>
      <c r="AO97" s="75">
        <v>185000</v>
      </c>
      <c r="AP97" s="75">
        <v>90000</v>
      </c>
      <c r="AQ97" s="75">
        <v>265000</v>
      </c>
      <c r="AR97" s="75">
        <v>140000</v>
      </c>
      <c r="AS97" s="75">
        <v>105000</v>
      </c>
      <c r="AT97" s="75">
        <v>70000</v>
      </c>
      <c r="AU97" s="75">
        <v>140000</v>
      </c>
      <c r="AV97" s="75">
        <v>70000</v>
      </c>
      <c r="AW97" s="75">
        <v>90000</v>
      </c>
      <c r="AX97" s="75">
        <v>560000</v>
      </c>
      <c r="AY97" s="75">
        <v>120000</v>
      </c>
      <c r="AZ97" s="75">
        <v>0</v>
      </c>
      <c r="BA97" s="75">
        <v>245000</v>
      </c>
      <c r="BB97" s="75">
        <v>0</v>
      </c>
      <c r="BC97" s="75">
        <v>0</v>
      </c>
      <c r="BD97" s="75">
        <v>180000</v>
      </c>
      <c r="BE97" s="75">
        <v>280000</v>
      </c>
      <c r="BF97" s="75">
        <v>175000</v>
      </c>
      <c r="BG97" s="75">
        <v>105000</v>
      </c>
      <c r="BH97" s="75">
        <v>35000</v>
      </c>
      <c r="BI97" s="75">
        <v>720000</v>
      </c>
      <c r="BJ97" s="75">
        <v>220000</v>
      </c>
      <c r="BK97" s="75">
        <v>0</v>
      </c>
      <c r="BL97" s="75">
        <v>30000</v>
      </c>
      <c r="BM97" s="75">
        <v>0</v>
      </c>
      <c r="BN97" s="75">
        <v>30000</v>
      </c>
      <c r="BO97" s="75">
        <v>60000</v>
      </c>
      <c r="BP97" s="75">
        <v>580000</v>
      </c>
      <c r="BQ97" s="75">
        <v>105000</v>
      </c>
      <c r="BR97" s="75">
        <v>140000</v>
      </c>
      <c r="BS97" s="75">
        <v>140000</v>
      </c>
      <c r="BT97" s="75">
        <v>140000</v>
      </c>
      <c r="BU97" s="75">
        <v>320000</v>
      </c>
      <c r="BV97" s="75">
        <v>70000</v>
      </c>
      <c r="BW97" s="75">
        <v>35000</v>
      </c>
      <c r="BX97" s="75">
        <v>35000</v>
      </c>
      <c r="BY97" s="76"/>
    </row>
    <row r="98" spans="1:77" x14ac:dyDescent="0.2">
      <c r="A98" s="73" t="s">
        <v>291</v>
      </c>
      <c r="B98" s="74" t="s">
        <v>392</v>
      </c>
      <c r="C98" s="73" t="s">
        <v>393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34880</v>
      </c>
      <c r="O98" s="75">
        <v>0</v>
      </c>
      <c r="P98" s="75">
        <v>51121</v>
      </c>
      <c r="Q98" s="75">
        <v>159775</v>
      </c>
      <c r="R98" s="75">
        <v>0</v>
      </c>
      <c r="S98" s="75">
        <v>0</v>
      </c>
      <c r="T98" s="75">
        <v>53389.52</v>
      </c>
      <c r="U98" s="75">
        <v>0</v>
      </c>
      <c r="V98" s="75">
        <v>0</v>
      </c>
      <c r="W98" s="75">
        <v>0</v>
      </c>
      <c r="X98" s="75">
        <v>0</v>
      </c>
      <c r="Y98" s="75">
        <v>0</v>
      </c>
      <c r="Z98" s="75">
        <v>0</v>
      </c>
      <c r="AA98" s="75">
        <v>0</v>
      </c>
      <c r="AB98" s="75">
        <v>0</v>
      </c>
      <c r="AC98" s="75">
        <v>0</v>
      </c>
      <c r="AD98" s="75">
        <v>0</v>
      </c>
      <c r="AE98" s="75">
        <v>0</v>
      </c>
      <c r="AF98" s="75">
        <v>0</v>
      </c>
      <c r="AG98" s="75">
        <v>15696</v>
      </c>
      <c r="AH98" s="75">
        <v>0</v>
      </c>
      <c r="AI98" s="75">
        <v>0</v>
      </c>
      <c r="AJ98" s="75">
        <v>0</v>
      </c>
      <c r="AK98" s="75">
        <v>0</v>
      </c>
      <c r="AL98" s="75">
        <v>0</v>
      </c>
      <c r="AM98" s="75">
        <v>0</v>
      </c>
      <c r="AN98" s="75">
        <v>0</v>
      </c>
      <c r="AO98" s="75">
        <v>0</v>
      </c>
      <c r="AP98" s="75">
        <v>174202</v>
      </c>
      <c r="AQ98" s="75">
        <v>0</v>
      </c>
      <c r="AR98" s="75">
        <v>0</v>
      </c>
      <c r="AS98" s="75">
        <v>0</v>
      </c>
      <c r="AT98" s="75">
        <v>0</v>
      </c>
      <c r="AU98" s="75">
        <v>0</v>
      </c>
      <c r="AV98" s="75">
        <v>0</v>
      </c>
      <c r="AW98" s="75">
        <v>0</v>
      </c>
      <c r="AX98" s="75">
        <v>0</v>
      </c>
      <c r="AY98" s="75">
        <v>0</v>
      </c>
      <c r="AZ98" s="75">
        <v>142106</v>
      </c>
      <c r="BA98" s="75">
        <v>0</v>
      </c>
      <c r="BB98" s="75">
        <v>0</v>
      </c>
      <c r="BC98" s="75">
        <v>0</v>
      </c>
      <c r="BD98" s="75">
        <v>0</v>
      </c>
      <c r="BE98" s="75">
        <v>591326</v>
      </c>
      <c r="BF98" s="75">
        <v>135900</v>
      </c>
      <c r="BG98" s="75">
        <v>0</v>
      </c>
      <c r="BH98" s="75">
        <v>0</v>
      </c>
      <c r="BI98" s="75">
        <v>0</v>
      </c>
      <c r="BJ98" s="75">
        <v>0</v>
      </c>
      <c r="BK98" s="75">
        <v>0</v>
      </c>
      <c r="BL98" s="75">
        <v>0</v>
      </c>
      <c r="BM98" s="75">
        <v>0</v>
      </c>
      <c r="BN98" s="75">
        <v>0</v>
      </c>
      <c r="BO98" s="75">
        <v>0</v>
      </c>
      <c r="BP98" s="75">
        <v>0</v>
      </c>
      <c r="BQ98" s="75">
        <v>0</v>
      </c>
      <c r="BR98" s="75">
        <v>0</v>
      </c>
      <c r="BS98" s="75">
        <v>0</v>
      </c>
      <c r="BT98" s="75">
        <v>129680</v>
      </c>
      <c r="BU98" s="75">
        <v>0</v>
      </c>
      <c r="BV98" s="75">
        <v>0</v>
      </c>
      <c r="BW98" s="75">
        <v>18000</v>
      </c>
      <c r="BX98" s="75">
        <v>0</v>
      </c>
      <c r="BY98" s="76">
        <v>16470336.949999999</v>
      </c>
    </row>
    <row r="99" spans="1:77" x14ac:dyDescent="0.2">
      <c r="A99" s="73" t="s">
        <v>291</v>
      </c>
      <c r="B99" s="74" t="s">
        <v>394</v>
      </c>
      <c r="C99" s="73" t="s">
        <v>395</v>
      </c>
      <c r="D99" s="75">
        <v>1555050</v>
      </c>
      <c r="E99" s="75">
        <v>0</v>
      </c>
      <c r="F99" s="75">
        <v>1279080</v>
      </c>
      <c r="G99" s="75">
        <v>0</v>
      </c>
      <c r="H99" s="75">
        <v>15000</v>
      </c>
      <c r="I99" s="75">
        <v>20400</v>
      </c>
      <c r="J99" s="75">
        <v>0</v>
      </c>
      <c r="K99" s="75">
        <v>171423</v>
      </c>
      <c r="L99" s="75">
        <v>114375</v>
      </c>
      <c r="M99" s="75">
        <v>165062.5</v>
      </c>
      <c r="N99" s="75">
        <v>82942.5</v>
      </c>
      <c r="O99" s="75">
        <v>0</v>
      </c>
      <c r="P99" s="75">
        <v>0</v>
      </c>
      <c r="Q99" s="75">
        <v>223950</v>
      </c>
      <c r="R99" s="75">
        <v>0</v>
      </c>
      <c r="S99" s="75">
        <v>0</v>
      </c>
      <c r="T99" s="75">
        <v>16750</v>
      </c>
      <c r="U99" s="75">
        <v>0</v>
      </c>
      <c r="V99" s="75">
        <v>72100</v>
      </c>
      <c r="W99" s="75">
        <v>49050</v>
      </c>
      <c r="X99" s="75">
        <v>421970</v>
      </c>
      <c r="Y99" s="75">
        <v>0</v>
      </c>
      <c r="Z99" s="75">
        <v>311550</v>
      </c>
      <c r="AA99" s="75">
        <v>573395</v>
      </c>
      <c r="AB99" s="75">
        <v>2400</v>
      </c>
      <c r="AC99" s="75">
        <v>206420</v>
      </c>
      <c r="AD99" s="75">
        <v>1086800</v>
      </c>
      <c r="AE99" s="75">
        <v>2530440</v>
      </c>
      <c r="AF99" s="75">
        <v>0</v>
      </c>
      <c r="AG99" s="75">
        <v>354360</v>
      </c>
      <c r="AH99" s="75">
        <v>1900</v>
      </c>
      <c r="AI99" s="75">
        <v>91140</v>
      </c>
      <c r="AJ99" s="75">
        <v>499163.28</v>
      </c>
      <c r="AK99" s="75">
        <v>187650</v>
      </c>
      <c r="AL99" s="75">
        <v>510825</v>
      </c>
      <c r="AM99" s="75">
        <v>282540</v>
      </c>
      <c r="AN99" s="75">
        <v>243550</v>
      </c>
      <c r="AO99" s="75">
        <v>15500</v>
      </c>
      <c r="AP99" s="75">
        <v>396368</v>
      </c>
      <c r="AQ99" s="75">
        <v>72750</v>
      </c>
      <c r="AR99" s="75">
        <v>0</v>
      </c>
      <c r="AS99" s="75">
        <v>0</v>
      </c>
      <c r="AT99" s="75">
        <v>175000</v>
      </c>
      <c r="AU99" s="75">
        <v>1500</v>
      </c>
      <c r="AV99" s="75">
        <v>0</v>
      </c>
      <c r="AW99" s="75">
        <v>103187.5</v>
      </c>
      <c r="AX99" s="75">
        <v>45000</v>
      </c>
      <c r="AY99" s="75">
        <v>19000</v>
      </c>
      <c r="AZ99" s="75">
        <v>0</v>
      </c>
      <c r="BA99" s="75">
        <v>116600</v>
      </c>
      <c r="BB99" s="75">
        <v>0</v>
      </c>
      <c r="BC99" s="75">
        <v>4778807</v>
      </c>
      <c r="BD99" s="75">
        <v>18600</v>
      </c>
      <c r="BE99" s="75">
        <v>0</v>
      </c>
      <c r="BF99" s="75">
        <v>235785</v>
      </c>
      <c r="BG99" s="75">
        <v>0</v>
      </c>
      <c r="BH99" s="75">
        <v>25000</v>
      </c>
      <c r="BI99" s="75">
        <v>30500</v>
      </c>
      <c r="BJ99" s="75">
        <v>606360</v>
      </c>
      <c r="BK99" s="75">
        <v>0</v>
      </c>
      <c r="BL99" s="75">
        <v>0</v>
      </c>
      <c r="BM99" s="75">
        <v>0</v>
      </c>
      <c r="BN99" s="75">
        <v>116950</v>
      </c>
      <c r="BO99" s="75">
        <v>0</v>
      </c>
      <c r="BP99" s="75">
        <v>0</v>
      </c>
      <c r="BQ99" s="75">
        <v>0</v>
      </c>
      <c r="BR99" s="75">
        <v>0</v>
      </c>
      <c r="BS99" s="75">
        <v>11875</v>
      </c>
      <c r="BT99" s="75">
        <v>1371670</v>
      </c>
      <c r="BU99" s="75">
        <v>762700</v>
      </c>
      <c r="BV99" s="75">
        <v>24500</v>
      </c>
      <c r="BW99" s="75">
        <v>26350</v>
      </c>
      <c r="BX99" s="75">
        <v>5300</v>
      </c>
      <c r="BY99" s="76">
        <v>13179946.550000001</v>
      </c>
    </row>
    <row r="100" spans="1:77" x14ac:dyDescent="0.2">
      <c r="A100" s="73" t="s">
        <v>291</v>
      </c>
      <c r="B100" s="74" t="s">
        <v>396</v>
      </c>
      <c r="C100" s="73" t="s">
        <v>397</v>
      </c>
      <c r="D100" s="75">
        <v>0</v>
      </c>
      <c r="E100" s="75">
        <v>0</v>
      </c>
      <c r="F100" s="75">
        <v>0</v>
      </c>
      <c r="G100" s="75">
        <v>0</v>
      </c>
      <c r="H100" s="75">
        <v>37575</v>
      </c>
      <c r="I100" s="75">
        <v>0</v>
      </c>
      <c r="J100" s="75">
        <v>0</v>
      </c>
      <c r="K100" s="75">
        <v>55200</v>
      </c>
      <c r="L100" s="75">
        <v>0</v>
      </c>
      <c r="M100" s="75">
        <v>200550</v>
      </c>
      <c r="N100" s="75">
        <v>0</v>
      </c>
      <c r="O100" s="75">
        <v>0</v>
      </c>
      <c r="P100" s="75">
        <v>0</v>
      </c>
      <c r="Q100" s="75">
        <v>184850</v>
      </c>
      <c r="R100" s="75">
        <v>1200</v>
      </c>
      <c r="S100" s="75">
        <v>10650</v>
      </c>
      <c r="T100" s="75">
        <v>0</v>
      </c>
      <c r="U100" s="75">
        <v>0</v>
      </c>
      <c r="V100" s="75">
        <v>0</v>
      </c>
      <c r="W100" s="75">
        <v>0</v>
      </c>
      <c r="X100" s="75">
        <v>0</v>
      </c>
      <c r="Y100" s="75">
        <v>0</v>
      </c>
      <c r="Z100" s="75">
        <v>0</v>
      </c>
      <c r="AA100" s="75">
        <v>0</v>
      </c>
      <c r="AB100" s="75">
        <v>10200</v>
      </c>
      <c r="AC100" s="75">
        <v>0</v>
      </c>
      <c r="AD100" s="75">
        <v>5500</v>
      </c>
      <c r="AE100" s="75">
        <v>209670</v>
      </c>
      <c r="AF100" s="75">
        <v>0</v>
      </c>
      <c r="AG100" s="75">
        <v>12750</v>
      </c>
      <c r="AH100" s="75">
        <v>9150</v>
      </c>
      <c r="AI100" s="75">
        <v>12450</v>
      </c>
      <c r="AJ100" s="75">
        <v>12750</v>
      </c>
      <c r="AK100" s="75">
        <v>0</v>
      </c>
      <c r="AL100" s="75">
        <v>0</v>
      </c>
      <c r="AM100" s="75">
        <v>49800</v>
      </c>
      <c r="AN100" s="75">
        <v>0</v>
      </c>
      <c r="AO100" s="75">
        <v>0</v>
      </c>
      <c r="AP100" s="75">
        <v>0</v>
      </c>
      <c r="AQ100" s="75">
        <v>0</v>
      </c>
      <c r="AR100" s="75">
        <v>0</v>
      </c>
      <c r="AS100" s="75">
        <v>7500</v>
      </c>
      <c r="AT100" s="75">
        <v>0</v>
      </c>
      <c r="AU100" s="75">
        <v>0</v>
      </c>
      <c r="AV100" s="75">
        <v>0</v>
      </c>
      <c r="AW100" s="75">
        <v>0</v>
      </c>
      <c r="AX100" s="75">
        <v>0</v>
      </c>
      <c r="AY100" s="75">
        <v>0</v>
      </c>
      <c r="AZ100" s="75">
        <v>5700</v>
      </c>
      <c r="BA100" s="75">
        <v>0</v>
      </c>
      <c r="BB100" s="75">
        <v>0</v>
      </c>
      <c r="BC100" s="75">
        <v>0</v>
      </c>
      <c r="BD100" s="75">
        <v>1950</v>
      </c>
      <c r="BE100" s="75">
        <v>0</v>
      </c>
      <c r="BF100" s="75">
        <v>0</v>
      </c>
      <c r="BG100" s="75">
        <v>0</v>
      </c>
      <c r="BH100" s="75">
        <v>0</v>
      </c>
      <c r="BI100" s="75">
        <v>304600</v>
      </c>
      <c r="BJ100" s="75">
        <v>183600</v>
      </c>
      <c r="BK100" s="75">
        <v>0</v>
      </c>
      <c r="BL100" s="75">
        <v>0</v>
      </c>
      <c r="BM100" s="75">
        <v>0</v>
      </c>
      <c r="BN100" s="75">
        <v>54200</v>
      </c>
      <c r="BO100" s="75">
        <v>0</v>
      </c>
      <c r="BP100" s="75">
        <v>115895</v>
      </c>
      <c r="BQ100" s="75">
        <v>1500</v>
      </c>
      <c r="BR100" s="75">
        <v>6750</v>
      </c>
      <c r="BS100" s="75">
        <v>0</v>
      </c>
      <c r="BT100" s="75">
        <v>9000</v>
      </c>
      <c r="BU100" s="75">
        <v>32150</v>
      </c>
      <c r="BV100" s="75">
        <v>10200</v>
      </c>
      <c r="BW100" s="75">
        <v>0</v>
      </c>
      <c r="BX100" s="75">
        <v>5250</v>
      </c>
      <c r="BY100" s="76">
        <v>420929.93</v>
      </c>
    </row>
    <row r="101" spans="1:77" x14ac:dyDescent="0.2">
      <c r="A101" s="73" t="s">
        <v>291</v>
      </c>
      <c r="B101" s="74" t="s">
        <v>398</v>
      </c>
      <c r="C101" s="73" t="s">
        <v>399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101070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  <c r="P101" s="75">
        <v>0</v>
      </c>
      <c r="Q101" s="75">
        <v>0</v>
      </c>
      <c r="R101" s="75">
        <v>0</v>
      </c>
      <c r="S101" s="75">
        <v>30270</v>
      </c>
      <c r="T101" s="75">
        <v>0</v>
      </c>
      <c r="U101" s="75">
        <v>0</v>
      </c>
      <c r="V101" s="75">
        <v>0</v>
      </c>
      <c r="W101" s="75">
        <v>0</v>
      </c>
      <c r="X101" s="75">
        <v>0</v>
      </c>
      <c r="Y101" s="75">
        <v>0</v>
      </c>
      <c r="Z101" s="75">
        <v>33540</v>
      </c>
      <c r="AA101" s="75">
        <v>0</v>
      </c>
      <c r="AB101" s="75">
        <v>0</v>
      </c>
      <c r="AC101" s="75">
        <v>0</v>
      </c>
      <c r="AD101" s="75">
        <v>0</v>
      </c>
      <c r="AE101" s="75">
        <v>216390</v>
      </c>
      <c r="AF101" s="75">
        <v>0</v>
      </c>
      <c r="AG101" s="75">
        <v>0</v>
      </c>
      <c r="AH101" s="75">
        <v>0</v>
      </c>
      <c r="AI101" s="75">
        <v>0</v>
      </c>
      <c r="AJ101" s="75">
        <v>0</v>
      </c>
      <c r="AK101" s="75">
        <v>0</v>
      </c>
      <c r="AL101" s="75">
        <v>0</v>
      </c>
      <c r="AM101" s="75">
        <v>0</v>
      </c>
      <c r="AN101" s="75">
        <v>0</v>
      </c>
      <c r="AO101" s="75">
        <v>0</v>
      </c>
      <c r="AP101" s="75">
        <v>0</v>
      </c>
      <c r="AQ101" s="75">
        <v>22770</v>
      </c>
      <c r="AR101" s="75">
        <v>0</v>
      </c>
      <c r="AS101" s="75">
        <v>0</v>
      </c>
      <c r="AT101" s="75">
        <v>0</v>
      </c>
      <c r="AU101" s="75">
        <v>0</v>
      </c>
      <c r="AV101" s="75">
        <v>0</v>
      </c>
      <c r="AW101" s="75">
        <v>0</v>
      </c>
      <c r="AX101" s="75">
        <v>0</v>
      </c>
      <c r="AY101" s="75">
        <v>0</v>
      </c>
      <c r="AZ101" s="75">
        <v>0</v>
      </c>
      <c r="BA101" s="75">
        <v>0</v>
      </c>
      <c r="BB101" s="75">
        <v>0</v>
      </c>
      <c r="BC101" s="75">
        <v>0</v>
      </c>
      <c r="BD101" s="75">
        <v>0</v>
      </c>
      <c r="BE101" s="75">
        <v>0</v>
      </c>
      <c r="BF101" s="75">
        <v>0</v>
      </c>
      <c r="BG101" s="75">
        <v>0</v>
      </c>
      <c r="BH101" s="75">
        <v>0</v>
      </c>
      <c r="BI101" s="75">
        <v>0</v>
      </c>
      <c r="BJ101" s="75">
        <v>0</v>
      </c>
      <c r="BK101" s="75">
        <v>0</v>
      </c>
      <c r="BL101" s="75">
        <v>0</v>
      </c>
      <c r="BM101" s="75">
        <v>69540</v>
      </c>
      <c r="BN101" s="75">
        <v>0</v>
      </c>
      <c r="BO101" s="75">
        <v>0</v>
      </c>
      <c r="BP101" s="75">
        <v>33930</v>
      </c>
      <c r="BQ101" s="75">
        <v>0</v>
      </c>
      <c r="BR101" s="75">
        <v>0</v>
      </c>
      <c r="BS101" s="75">
        <v>0</v>
      </c>
      <c r="BT101" s="75">
        <v>0</v>
      </c>
      <c r="BU101" s="75">
        <v>32670</v>
      </c>
      <c r="BV101" s="75">
        <v>0</v>
      </c>
      <c r="BW101" s="75">
        <v>0</v>
      </c>
      <c r="BX101" s="75">
        <v>0</v>
      </c>
      <c r="BY101" s="76">
        <v>189790</v>
      </c>
    </row>
    <row r="102" spans="1:77" x14ac:dyDescent="0.2">
      <c r="A102" s="73" t="s">
        <v>291</v>
      </c>
      <c r="B102" s="74" t="s">
        <v>400</v>
      </c>
      <c r="C102" s="73" t="s">
        <v>401</v>
      </c>
      <c r="D102" s="87">
        <v>0</v>
      </c>
      <c r="E102" s="87">
        <v>0</v>
      </c>
      <c r="F102" s="87">
        <v>0</v>
      </c>
      <c r="G102" s="87">
        <v>0</v>
      </c>
      <c r="H102" s="87">
        <v>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  <c r="O102" s="87">
        <v>0</v>
      </c>
      <c r="P102" s="87">
        <v>0</v>
      </c>
      <c r="Q102" s="87">
        <v>0</v>
      </c>
      <c r="R102" s="87">
        <v>0</v>
      </c>
      <c r="S102" s="87">
        <v>0</v>
      </c>
      <c r="T102" s="87">
        <v>0</v>
      </c>
      <c r="U102" s="87">
        <v>0</v>
      </c>
      <c r="V102" s="87">
        <v>0</v>
      </c>
      <c r="W102" s="87">
        <v>0</v>
      </c>
      <c r="X102" s="87">
        <v>0</v>
      </c>
      <c r="Y102" s="87">
        <v>0</v>
      </c>
      <c r="Z102" s="87">
        <v>0</v>
      </c>
      <c r="AA102" s="87">
        <v>0</v>
      </c>
      <c r="AB102" s="87">
        <v>0</v>
      </c>
      <c r="AC102" s="87">
        <v>0</v>
      </c>
      <c r="AD102" s="87">
        <v>0</v>
      </c>
      <c r="AE102" s="87">
        <v>0</v>
      </c>
      <c r="AF102" s="87">
        <v>0</v>
      </c>
      <c r="AG102" s="87">
        <v>0</v>
      </c>
      <c r="AH102" s="87">
        <v>0</v>
      </c>
      <c r="AI102" s="87">
        <v>0</v>
      </c>
      <c r="AJ102" s="87">
        <v>0</v>
      </c>
      <c r="AK102" s="87">
        <v>0</v>
      </c>
      <c r="AL102" s="87">
        <v>0</v>
      </c>
      <c r="AM102" s="87">
        <v>0</v>
      </c>
      <c r="AN102" s="87">
        <v>0</v>
      </c>
      <c r="AO102" s="87">
        <v>0</v>
      </c>
      <c r="AP102" s="87">
        <v>0</v>
      </c>
      <c r="AQ102" s="87">
        <v>0</v>
      </c>
      <c r="AR102" s="87">
        <v>0</v>
      </c>
      <c r="AS102" s="87">
        <v>0</v>
      </c>
      <c r="AT102" s="87">
        <v>0</v>
      </c>
      <c r="AU102" s="87">
        <v>0</v>
      </c>
      <c r="AV102" s="87">
        <v>0</v>
      </c>
      <c r="AW102" s="87">
        <v>0</v>
      </c>
      <c r="AX102" s="87">
        <v>0</v>
      </c>
      <c r="AY102" s="87">
        <v>0</v>
      </c>
      <c r="AZ102" s="87">
        <v>0</v>
      </c>
      <c r="BA102" s="87">
        <v>0</v>
      </c>
      <c r="BB102" s="87">
        <v>0</v>
      </c>
      <c r="BC102" s="87">
        <v>0</v>
      </c>
      <c r="BD102" s="87">
        <v>0</v>
      </c>
      <c r="BE102" s="87">
        <v>0</v>
      </c>
      <c r="BF102" s="87">
        <v>0</v>
      </c>
      <c r="BG102" s="87">
        <v>0</v>
      </c>
      <c r="BH102" s="87">
        <v>0</v>
      </c>
      <c r="BI102" s="87">
        <v>0</v>
      </c>
      <c r="BJ102" s="87">
        <v>0</v>
      </c>
      <c r="BK102" s="87">
        <v>0</v>
      </c>
      <c r="BL102" s="87">
        <v>0</v>
      </c>
      <c r="BM102" s="87">
        <v>0</v>
      </c>
      <c r="BN102" s="87">
        <v>0</v>
      </c>
      <c r="BO102" s="87">
        <v>0</v>
      </c>
      <c r="BP102" s="87">
        <v>0</v>
      </c>
      <c r="BQ102" s="87">
        <v>0</v>
      </c>
      <c r="BR102" s="87">
        <v>0</v>
      </c>
      <c r="BS102" s="87">
        <v>0</v>
      </c>
      <c r="BT102" s="87">
        <v>0</v>
      </c>
      <c r="BU102" s="87">
        <v>0</v>
      </c>
      <c r="BV102" s="87">
        <v>0</v>
      </c>
      <c r="BW102" s="87">
        <v>0</v>
      </c>
      <c r="BX102" s="87">
        <v>0</v>
      </c>
      <c r="BY102" s="76">
        <v>57667.53</v>
      </c>
    </row>
    <row r="103" spans="1:77" x14ac:dyDescent="0.2">
      <c r="A103" s="73" t="s">
        <v>291</v>
      </c>
      <c r="B103" s="74" t="s">
        <v>402</v>
      </c>
      <c r="C103" s="73" t="s">
        <v>403</v>
      </c>
      <c r="D103" s="75">
        <v>2910353.05</v>
      </c>
      <c r="E103" s="75">
        <v>770474.6</v>
      </c>
      <c r="F103" s="75">
        <v>973769.35</v>
      </c>
      <c r="G103" s="75">
        <v>549167.59</v>
      </c>
      <c r="H103" s="75">
        <v>354679.13</v>
      </c>
      <c r="I103" s="75">
        <v>147250.87</v>
      </c>
      <c r="J103" s="75">
        <v>4832172.01</v>
      </c>
      <c r="K103" s="75">
        <v>0</v>
      </c>
      <c r="L103" s="75">
        <v>248745.25</v>
      </c>
      <c r="M103" s="75">
        <v>1492942.62</v>
      </c>
      <c r="N103" s="75">
        <v>165780.04</v>
      </c>
      <c r="O103" s="75">
        <v>740591.62</v>
      </c>
      <c r="P103" s="75">
        <v>2423206.6</v>
      </c>
      <c r="Q103" s="75">
        <v>941164.24</v>
      </c>
      <c r="R103" s="75">
        <v>130073.75</v>
      </c>
      <c r="S103" s="75">
        <v>0</v>
      </c>
      <c r="T103" s="75">
        <v>435677.03</v>
      </c>
      <c r="U103" s="75">
        <v>147060</v>
      </c>
      <c r="V103" s="75">
        <v>3707239.66</v>
      </c>
      <c r="W103" s="75">
        <v>1135430.56</v>
      </c>
      <c r="X103" s="75">
        <v>506903.5</v>
      </c>
      <c r="Y103" s="75">
        <v>822290.52</v>
      </c>
      <c r="Z103" s="75">
        <v>310902.40000000002</v>
      </c>
      <c r="AA103" s="75">
        <v>506942.8</v>
      </c>
      <c r="AB103" s="75">
        <v>262675.62</v>
      </c>
      <c r="AC103" s="75">
        <v>203669.5</v>
      </c>
      <c r="AD103" s="75">
        <v>130702.68</v>
      </c>
      <c r="AE103" s="75">
        <v>4404844.25</v>
      </c>
      <c r="AF103" s="75">
        <v>314235.59999999998</v>
      </c>
      <c r="AG103" s="75">
        <v>201133.52</v>
      </c>
      <c r="AH103" s="75">
        <v>217569.4</v>
      </c>
      <c r="AI103" s="75">
        <v>222476.53</v>
      </c>
      <c r="AJ103" s="75">
        <v>214279.7</v>
      </c>
      <c r="AK103" s="75">
        <v>234806.58</v>
      </c>
      <c r="AL103" s="75">
        <v>217692.82</v>
      </c>
      <c r="AM103" s="75">
        <v>315931.46000000002</v>
      </c>
      <c r="AN103" s="75">
        <v>198907</v>
      </c>
      <c r="AO103" s="75">
        <v>258821.31</v>
      </c>
      <c r="AP103" s="75">
        <v>157405.59</v>
      </c>
      <c r="AQ103" s="75">
        <v>1098844.44</v>
      </c>
      <c r="AR103" s="75">
        <v>1594.2</v>
      </c>
      <c r="AS103" s="75">
        <v>191622.2</v>
      </c>
      <c r="AT103" s="75">
        <v>181241.8</v>
      </c>
      <c r="AU103" s="75">
        <v>160456.4</v>
      </c>
      <c r="AV103" s="75">
        <v>57621.8</v>
      </c>
      <c r="AW103" s="75">
        <v>144172</v>
      </c>
      <c r="AX103" s="75">
        <v>3028590.62</v>
      </c>
      <c r="AY103" s="75">
        <v>248786.6</v>
      </c>
      <c r="AZ103" s="75">
        <v>226757.1</v>
      </c>
      <c r="BA103" s="75">
        <v>503494.17</v>
      </c>
      <c r="BB103" s="75">
        <v>0</v>
      </c>
      <c r="BC103" s="75">
        <v>0</v>
      </c>
      <c r="BD103" s="75">
        <v>0</v>
      </c>
      <c r="BE103" s="75">
        <v>554857.31999999995</v>
      </c>
      <c r="BF103" s="75">
        <v>297457.02</v>
      </c>
      <c r="BG103" s="75">
        <v>200197.2</v>
      </c>
      <c r="BH103" s="75">
        <v>88961.75</v>
      </c>
      <c r="BI103" s="75">
        <v>2844422.07</v>
      </c>
      <c r="BJ103" s="75">
        <v>783835.4</v>
      </c>
      <c r="BK103" s="75">
        <v>341332.44</v>
      </c>
      <c r="BL103" s="75">
        <v>168504.8</v>
      </c>
      <c r="BM103" s="75">
        <v>342619</v>
      </c>
      <c r="BN103" s="75">
        <v>437032</v>
      </c>
      <c r="BO103" s="75">
        <v>227238.7</v>
      </c>
      <c r="BP103" s="75">
        <v>1706016.2</v>
      </c>
      <c r="BQ103" s="75">
        <v>190880.3</v>
      </c>
      <c r="BR103" s="75">
        <v>206895.7</v>
      </c>
      <c r="BS103" s="75">
        <v>357244</v>
      </c>
      <c r="BT103" s="75">
        <v>347987.35</v>
      </c>
      <c r="BU103" s="75">
        <v>655186.62</v>
      </c>
      <c r="BV103" s="75">
        <v>267896</v>
      </c>
      <c r="BW103" s="75">
        <v>103691.14</v>
      </c>
      <c r="BX103" s="75">
        <v>118812.15</v>
      </c>
      <c r="BY103" s="76">
        <v>3000</v>
      </c>
    </row>
    <row r="104" spans="1:77" x14ac:dyDescent="0.2">
      <c r="A104" s="73" t="s">
        <v>291</v>
      </c>
      <c r="B104" s="74" t="s">
        <v>404</v>
      </c>
      <c r="C104" s="73" t="s">
        <v>405</v>
      </c>
      <c r="D104" s="75">
        <v>4365529.58</v>
      </c>
      <c r="E104" s="75">
        <v>1155711.8999999999</v>
      </c>
      <c r="F104" s="75">
        <v>1460654.01</v>
      </c>
      <c r="G104" s="75">
        <v>823431.3</v>
      </c>
      <c r="H104" s="75">
        <v>535672.68999999994</v>
      </c>
      <c r="I104" s="75">
        <v>220876.31</v>
      </c>
      <c r="J104" s="75">
        <v>7245258.0099999998</v>
      </c>
      <c r="K104" s="75">
        <v>1409096</v>
      </c>
      <c r="L104" s="75">
        <v>409201.27</v>
      </c>
      <c r="M104" s="75">
        <v>2239413.9300000002</v>
      </c>
      <c r="N104" s="75">
        <v>248670.06</v>
      </c>
      <c r="O104" s="75">
        <v>1110887.4099999999</v>
      </c>
      <c r="P104" s="75">
        <v>864543.4</v>
      </c>
      <c r="Q104" s="75">
        <v>1411746.35</v>
      </c>
      <c r="R104" s="75">
        <v>189518.17</v>
      </c>
      <c r="S104" s="75">
        <v>817722.85</v>
      </c>
      <c r="T104" s="75">
        <v>653515.56000000006</v>
      </c>
      <c r="U104" s="75">
        <v>230217.8</v>
      </c>
      <c r="V104" s="75">
        <v>5560859.5</v>
      </c>
      <c r="W104" s="75">
        <v>1703145.84</v>
      </c>
      <c r="X104" s="75">
        <v>760355.24</v>
      </c>
      <c r="Y104" s="75">
        <v>1233435.78</v>
      </c>
      <c r="Z104" s="75">
        <v>464882.92</v>
      </c>
      <c r="AA104" s="75">
        <v>760414.2</v>
      </c>
      <c r="AB104" s="75">
        <v>392311.22</v>
      </c>
      <c r="AC104" s="75">
        <v>305504.24</v>
      </c>
      <c r="AD104" s="75">
        <v>196054.03</v>
      </c>
      <c r="AE104" s="75">
        <v>6827069.7800000003</v>
      </c>
      <c r="AF104" s="75">
        <v>418037.4</v>
      </c>
      <c r="AG104" s="75">
        <v>301700.28000000003</v>
      </c>
      <c r="AH104" s="75">
        <v>326354.09999999998</v>
      </c>
      <c r="AI104" s="75">
        <v>333714.78000000003</v>
      </c>
      <c r="AJ104" s="75">
        <v>321419.55</v>
      </c>
      <c r="AK104" s="75">
        <v>341386.47</v>
      </c>
      <c r="AL104" s="75">
        <v>326539.23</v>
      </c>
      <c r="AM104" s="75">
        <v>606977.68999999994</v>
      </c>
      <c r="AN104" s="75">
        <v>296228.7</v>
      </c>
      <c r="AO104" s="75">
        <v>388231.97</v>
      </c>
      <c r="AP104" s="75">
        <v>236108.38</v>
      </c>
      <c r="AQ104" s="75">
        <v>1648266.7</v>
      </c>
      <c r="AR104" s="75">
        <v>286334.7</v>
      </c>
      <c r="AS104" s="75">
        <v>287433.3</v>
      </c>
      <c r="AT104" s="75">
        <v>271862.7</v>
      </c>
      <c r="AU104" s="75">
        <v>240684.6</v>
      </c>
      <c r="AV104" s="75">
        <v>86432.7</v>
      </c>
      <c r="AW104" s="75">
        <v>216258</v>
      </c>
      <c r="AX104" s="75">
        <v>4542885.96</v>
      </c>
      <c r="AY104" s="75">
        <v>434847.48</v>
      </c>
      <c r="AZ104" s="75">
        <v>365769.3</v>
      </c>
      <c r="BA104" s="75">
        <v>755240.65</v>
      </c>
      <c r="BB104" s="75">
        <v>772356.48</v>
      </c>
      <c r="BC104" s="75">
        <v>0</v>
      </c>
      <c r="BD104" s="75">
        <v>0</v>
      </c>
      <c r="BE104" s="75">
        <v>832285.97</v>
      </c>
      <c r="BF104" s="75">
        <v>446155.53</v>
      </c>
      <c r="BG104" s="75">
        <v>297697.8</v>
      </c>
      <c r="BH104" s="75">
        <v>133442.62</v>
      </c>
      <c r="BI104" s="75">
        <v>4266633.07</v>
      </c>
      <c r="BJ104" s="75">
        <v>1175753.0900000001</v>
      </c>
      <c r="BK104" s="75">
        <v>511998.67</v>
      </c>
      <c r="BL104" s="75">
        <v>252757.14</v>
      </c>
      <c r="BM104" s="75">
        <v>513928.5</v>
      </c>
      <c r="BN104" s="75">
        <v>655548</v>
      </c>
      <c r="BO104" s="75">
        <v>340858.05</v>
      </c>
      <c r="BP104" s="75">
        <v>2559024.31</v>
      </c>
      <c r="BQ104" s="75">
        <v>286320.45</v>
      </c>
      <c r="BR104" s="75">
        <v>310343.55</v>
      </c>
      <c r="BS104" s="75">
        <v>535865.99</v>
      </c>
      <c r="BT104" s="75">
        <v>521981.63</v>
      </c>
      <c r="BU104" s="75">
        <v>982779.94</v>
      </c>
      <c r="BV104" s="75">
        <v>401844</v>
      </c>
      <c r="BW104" s="75">
        <v>155536.71</v>
      </c>
      <c r="BX104" s="75">
        <v>178218.22</v>
      </c>
      <c r="BY104" s="76">
        <v>6832500</v>
      </c>
    </row>
    <row r="105" spans="1:77" x14ac:dyDescent="0.2">
      <c r="A105" s="73" t="s">
        <v>291</v>
      </c>
      <c r="B105" s="74" t="s">
        <v>406</v>
      </c>
      <c r="C105" s="73" t="s">
        <v>407</v>
      </c>
      <c r="D105" s="75">
        <v>278042.09999999998</v>
      </c>
      <c r="E105" s="75">
        <v>82168.800000000003</v>
      </c>
      <c r="F105" s="75">
        <v>52343.7</v>
      </c>
      <c r="G105" s="75">
        <v>33833.1</v>
      </c>
      <c r="H105" s="75">
        <v>34017.9</v>
      </c>
      <c r="I105" s="75">
        <v>0</v>
      </c>
      <c r="J105" s="75">
        <v>546189.6</v>
      </c>
      <c r="K105" s="75">
        <v>97866.3</v>
      </c>
      <c r="L105" s="75">
        <v>119760.3</v>
      </c>
      <c r="M105" s="75">
        <v>74605.009999999995</v>
      </c>
      <c r="N105" s="75">
        <v>44496</v>
      </c>
      <c r="O105" s="75">
        <v>58263.27</v>
      </c>
      <c r="P105" s="75">
        <v>187730.3</v>
      </c>
      <c r="Q105" s="75">
        <v>32082.36</v>
      </c>
      <c r="R105" s="75">
        <v>13028.4</v>
      </c>
      <c r="S105" s="75">
        <v>79888.2</v>
      </c>
      <c r="T105" s="75">
        <v>44448.1</v>
      </c>
      <c r="U105" s="75">
        <v>0</v>
      </c>
      <c r="V105" s="75">
        <v>289275</v>
      </c>
      <c r="W105" s="75">
        <v>9042.6</v>
      </c>
      <c r="X105" s="75">
        <v>76465.2</v>
      </c>
      <c r="Y105" s="75">
        <v>77112</v>
      </c>
      <c r="Z105" s="75">
        <v>22816.959999999999</v>
      </c>
      <c r="AA105" s="75">
        <v>39784.5</v>
      </c>
      <c r="AB105" s="75">
        <v>20188.8</v>
      </c>
      <c r="AC105" s="75">
        <v>0</v>
      </c>
      <c r="AD105" s="75">
        <v>0</v>
      </c>
      <c r="AE105" s="75">
        <v>293071.2</v>
      </c>
      <c r="AF105" s="75">
        <v>24597.3</v>
      </c>
      <c r="AG105" s="75">
        <v>41092.199999999997</v>
      </c>
      <c r="AH105" s="75">
        <v>40599.300000000003</v>
      </c>
      <c r="AI105" s="75">
        <v>9336.6</v>
      </c>
      <c r="AJ105" s="75">
        <v>53806.39</v>
      </c>
      <c r="AK105" s="75">
        <v>5770.8</v>
      </c>
      <c r="AL105" s="75">
        <v>26371.8</v>
      </c>
      <c r="AM105" s="75">
        <v>38115</v>
      </c>
      <c r="AN105" s="75">
        <v>29761.200000000001</v>
      </c>
      <c r="AO105" s="75">
        <v>24303.3</v>
      </c>
      <c r="AP105" s="75">
        <v>19103.7</v>
      </c>
      <c r="AQ105" s="75">
        <v>301482.34999999998</v>
      </c>
      <c r="AR105" s="75">
        <v>15829.8</v>
      </c>
      <c r="AS105" s="75">
        <v>13923</v>
      </c>
      <c r="AT105" s="75">
        <v>40038.6</v>
      </c>
      <c r="AU105" s="75">
        <v>9496.2000000000007</v>
      </c>
      <c r="AV105" s="75">
        <v>573</v>
      </c>
      <c r="AW105" s="75">
        <v>8687.7000000000007</v>
      </c>
      <c r="AX105" s="75">
        <v>295484.09999999998</v>
      </c>
      <c r="AY105" s="75">
        <v>19273.5</v>
      </c>
      <c r="AZ105" s="75">
        <v>30297</v>
      </c>
      <c r="BA105" s="75">
        <v>39368.699999999997</v>
      </c>
      <c r="BB105" s="75">
        <v>29505</v>
      </c>
      <c r="BC105" s="75">
        <v>23919</v>
      </c>
      <c r="BD105" s="75">
        <v>0</v>
      </c>
      <c r="BE105" s="75">
        <v>61860.6</v>
      </c>
      <c r="BF105" s="75">
        <v>30860.400000000001</v>
      </c>
      <c r="BG105" s="75">
        <v>29124.9</v>
      </c>
      <c r="BH105" s="75">
        <v>0</v>
      </c>
      <c r="BI105" s="75">
        <v>326678.09999999998</v>
      </c>
      <c r="BJ105" s="75">
        <v>16457.400000000001</v>
      </c>
      <c r="BK105" s="75">
        <v>39647.1</v>
      </c>
      <c r="BL105" s="75">
        <v>22514.22</v>
      </c>
      <c r="BM105" s="75">
        <v>0</v>
      </c>
      <c r="BN105" s="75">
        <v>19905.900000000001</v>
      </c>
      <c r="BO105" s="75">
        <v>23807.7</v>
      </c>
      <c r="BP105" s="75">
        <v>88268.7</v>
      </c>
      <c r="BQ105" s="75">
        <v>45102.3</v>
      </c>
      <c r="BR105" s="75">
        <v>33255.9</v>
      </c>
      <c r="BS105" s="75">
        <v>27948.66</v>
      </c>
      <c r="BT105" s="75">
        <v>30951.9</v>
      </c>
      <c r="BU105" s="75">
        <v>33713.4</v>
      </c>
      <c r="BV105" s="75">
        <v>26184.9</v>
      </c>
      <c r="BW105" s="75">
        <v>0</v>
      </c>
      <c r="BX105" s="75">
        <v>0</v>
      </c>
      <c r="BY105" s="76">
        <v>26475164.129999995</v>
      </c>
    </row>
    <row r="106" spans="1:77" x14ac:dyDescent="0.2">
      <c r="A106" s="73" t="s">
        <v>291</v>
      </c>
      <c r="B106" s="74" t="s">
        <v>408</v>
      </c>
      <c r="C106" s="73" t="s">
        <v>409</v>
      </c>
      <c r="D106" s="75">
        <v>696008</v>
      </c>
      <c r="E106" s="75">
        <v>0</v>
      </c>
      <c r="F106" s="75">
        <v>71799</v>
      </c>
      <c r="G106" s="75">
        <v>0</v>
      </c>
      <c r="H106" s="75">
        <v>0</v>
      </c>
      <c r="I106" s="75">
        <v>211154</v>
      </c>
      <c r="J106" s="75">
        <v>406458</v>
      </c>
      <c r="K106" s="75">
        <v>0</v>
      </c>
      <c r="L106" s="75">
        <v>0</v>
      </c>
      <c r="M106" s="75">
        <v>64350</v>
      </c>
      <c r="N106" s="75">
        <v>5400</v>
      </c>
      <c r="O106" s="75">
        <v>0</v>
      </c>
      <c r="P106" s="75">
        <v>19800</v>
      </c>
      <c r="Q106" s="75">
        <v>19800</v>
      </c>
      <c r="R106" s="75">
        <v>0</v>
      </c>
      <c r="S106" s="75">
        <v>1500</v>
      </c>
      <c r="T106" s="75">
        <v>0</v>
      </c>
      <c r="U106" s="75">
        <v>4950</v>
      </c>
      <c r="V106" s="75">
        <v>253677</v>
      </c>
      <c r="W106" s="75">
        <v>0</v>
      </c>
      <c r="X106" s="75">
        <v>0</v>
      </c>
      <c r="Y106" s="75">
        <v>0</v>
      </c>
      <c r="Z106" s="75">
        <v>9000</v>
      </c>
      <c r="AA106" s="75">
        <v>0</v>
      </c>
      <c r="AB106" s="75">
        <v>0</v>
      </c>
      <c r="AC106" s="75">
        <v>0</v>
      </c>
      <c r="AD106" s="75">
        <v>0</v>
      </c>
      <c r="AE106" s="75">
        <v>437924</v>
      </c>
      <c r="AF106" s="75">
        <v>13500</v>
      </c>
      <c r="AG106" s="75">
        <v>4500</v>
      </c>
      <c r="AH106" s="75">
        <v>4950</v>
      </c>
      <c r="AI106" s="75">
        <v>4950</v>
      </c>
      <c r="AJ106" s="75">
        <v>9000</v>
      </c>
      <c r="AK106" s="75">
        <v>5100</v>
      </c>
      <c r="AL106" s="75">
        <v>14850</v>
      </c>
      <c r="AM106" s="75">
        <v>15437</v>
      </c>
      <c r="AN106" s="75">
        <v>13037</v>
      </c>
      <c r="AO106" s="75">
        <v>9300</v>
      </c>
      <c r="AP106" s="75">
        <v>9774.34</v>
      </c>
      <c r="AQ106" s="75">
        <v>258447</v>
      </c>
      <c r="AR106" s="75">
        <v>17250</v>
      </c>
      <c r="AS106" s="75">
        <v>14640</v>
      </c>
      <c r="AT106" s="75">
        <v>20970</v>
      </c>
      <c r="AU106" s="75">
        <v>15750</v>
      </c>
      <c r="AV106" s="75">
        <v>15442</v>
      </c>
      <c r="AW106" s="75">
        <v>15196</v>
      </c>
      <c r="AX106" s="75">
        <v>310147</v>
      </c>
      <c r="AY106" s="75">
        <v>20400</v>
      </c>
      <c r="AZ106" s="75">
        <v>19500</v>
      </c>
      <c r="BA106" s="75">
        <v>11700</v>
      </c>
      <c r="BB106" s="75">
        <v>15300</v>
      </c>
      <c r="BC106" s="75">
        <v>9000</v>
      </c>
      <c r="BD106" s="75">
        <v>18750</v>
      </c>
      <c r="BE106" s="75">
        <v>0</v>
      </c>
      <c r="BF106" s="75">
        <v>7500</v>
      </c>
      <c r="BG106" s="75">
        <v>4950</v>
      </c>
      <c r="BH106" s="75">
        <v>5100</v>
      </c>
      <c r="BI106" s="75">
        <v>268225</v>
      </c>
      <c r="BJ106" s="75">
        <v>79362</v>
      </c>
      <c r="BK106" s="75">
        <v>26961</v>
      </c>
      <c r="BL106" s="75">
        <v>9642</v>
      </c>
      <c r="BM106" s="75">
        <v>10200</v>
      </c>
      <c r="BN106" s="75">
        <v>21750</v>
      </c>
      <c r="BO106" s="75">
        <v>14940</v>
      </c>
      <c r="BP106" s="75">
        <v>136483</v>
      </c>
      <c r="BQ106" s="75">
        <v>0</v>
      </c>
      <c r="BR106" s="75">
        <v>0</v>
      </c>
      <c r="BS106" s="75">
        <v>0</v>
      </c>
      <c r="BT106" s="75">
        <v>0</v>
      </c>
      <c r="BU106" s="75">
        <v>0</v>
      </c>
      <c r="BV106" s="75">
        <v>0</v>
      </c>
      <c r="BW106" s="75">
        <v>0</v>
      </c>
      <c r="BX106" s="75">
        <v>0</v>
      </c>
      <c r="BY106" s="76">
        <v>6881874</v>
      </c>
    </row>
    <row r="107" spans="1:77" x14ac:dyDescent="0.2">
      <c r="A107" s="73" t="s">
        <v>291</v>
      </c>
      <c r="B107" s="74" t="s">
        <v>410</v>
      </c>
      <c r="C107" s="73" t="s">
        <v>411</v>
      </c>
      <c r="D107" s="75">
        <v>2782502.5</v>
      </c>
      <c r="E107" s="75">
        <v>804038</v>
      </c>
      <c r="F107" s="75">
        <v>1269795</v>
      </c>
      <c r="G107" s="75">
        <v>502599</v>
      </c>
      <c r="H107" s="75">
        <v>331342</v>
      </c>
      <c r="I107" s="75">
        <v>0</v>
      </c>
      <c r="J107" s="75">
        <v>4344301</v>
      </c>
      <c r="K107" s="75">
        <v>738386</v>
      </c>
      <c r="L107" s="75">
        <v>175473</v>
      </c>
      <c r="M107" s="75">
        <v>1762702</v>
      </c>
      <c r="N107" s="75">
        <v>168472</v>
      </c>
      <c r="O107" s="75">
        <v>607822</v>
      </c>
      <c r="P107" s="75">
        <v>1278798</v>
      </c>
      <c r="Q107" s="75">
        <v>795320</v>
      </c>
      <c r="R107" s="75">
        <v>75927</v>
      </c>
      <c r="S107" s="75">
        <v>193805</v>
      </c>
      <c r="T107" s="75">
        <v>255170</v>
      </c>
      <c r="U107" s="75">
        <v>220497.5</v>
      </c>
      <c r="V107" s="75">
        <v>2541626.4</v>
      </c>
      <c r="W107" s="75">
        <v>899628.88</v>
      </c>
      <c r="X107" s="75">
        <v>308661.40000000002</v>
      </c>
      <c r="Y107" s="75">
        <v>804924</v>
      </c>
      <c r="Z107" s="75">
        <v>290405</v>
      </c>
      <c r="AA107" s="75">
        <v>327084</v>
      </c>
      <c r="AB107" s="75">
        <v>451414</v>
      </c>
      <c r="AC107" s="75">
        <v>185031.4</v>
      </c>
      <c r="AD107" s="75">
        <v>203194.6</v>
      </c>
      <c r="AE107" s="75">
        <v>4584695</v>
      </c>
      <c r="AF107" s="75">
        <v>316321</v>
      </c>
      <c r="AG107" s="75">
        <v>170917</v>
      </c>
      <c r="AH107" s="75">
        <v>207383</v>
      </c>
      <c r="AI107" s="75">
        <v>169741</v>
      </c>
      <c r="AJ107" s="75">
        <v>311032</v>
      </c>
      <c r="AK107" s="75">
        <v>275832</v>
      </c>
      <c r="AL107" s="75">
        <v>254718</v>
      </c>
      <c r="AM107" s="75">
        <v>384701</v>
      </c>
      <c r="AN107" s="75">
        <v>165061</v>
      </c>
      <c r="AO107" s="75">
        <v>219495</v>
      </c>
      <c r="AP107" s="75">
        <v>158987</v>
      </c>
      <c r="AQ107" s="75">
        <v>1445799</v>
      </c>
      <c r="AR107" s="75">
        <v>245166</v>
      </c>
      <c r="AS107" s="75">
        <v>282449</v>
      </c>
      <c r="AT107" s="75">
        <v>225016</v>
      </c>
      <c r="AU107" s="75">
        <v>205531</v>
      </c>
      <c r="AV107" s="75">
        <v>115469</v>
      </c>
      <c r="AW107" s="75">
        <v>187072</v>
      </c>
      <c r="AX107" s="75">
        <v>4100371</v>
      </c>
      <c r="AY107" s="75">
        <v>355381</v>
      </c>
      <c r="AZ107" s="75">
        <v>243457</v>
      </c>
      <c r="BA107" s="75">
        <v>531897.31000000006</v>
      </c>
      <c r="BB107" s="75">
        <v>390714</v>
      </c>
      <c r="BC107" s="75">
        <v>271946.40000000002</v>
      </c>
      <c r="BD107" s="75">
        <v>550959</v>
      </c>
      <c r="BE107" s="75">
        <v>548575</v>
      </c>
      <c r="BF107" s="75">
        <v>347749</v>
      </c>
      <c r="BG107" s="75">
        <v>96204</v>
      </c>
      <c r="BH107" s="75">
        <v>102561</v>
      </c>
      <c r="BI107" s="75">
        <v>2237832</v>
      </c>
      <c r="BJ107" s="75">
        <v>1266955</v>
      </c>
      <c r="BK107" s="75">
        <v>174546</v>
      </c>
      <c r="BL107" s="75">
        <v>151362</v>
      </c>
      <c r="BM107" s="75">
        <v>182745</v>
      </c>
      <c r="BN107" s="75">
        <v>332639</v>
      </c>
      <c r="BO107" s="75">
        <v>124858</v>
      </c>
      <c r="BP107" s="75">
        <v>2100728</v>
      </c>
      <c r="BQ107" s="75">
        <v>209050</v>
      </c>
      <c r="BR107" s="75">
        <v>273689</v>
      </c>
      <c r="BS107" s="75">
        <v>425376</v>
      </c>
      <c r="BT107" s="75">
        <v>378955</v>
      </c>
      <c r="BU107" s="75">
        <v>789049</v>
      </c>
      <c r="BV107" s="75">
        <v>278017</v>
      </c>
      <c r="BW107" s="75">
        <v>187296</v>
      </c>
      <c r="BX107" s="75">
        <v>157878</v>
      </c>
      <c r="BY107" s="76">
        <v>2091554.95</v>
      </c>
    </row>
    <row r="108" spans="1:77" x14ac:dyDescent="0.2">
      <c r="A108" s="73" t="s">
        <v>291</v>
      </c>
      <c r="B108" s="74" t="s">
        <v>412</v>
      </c>
      <c r="C108" s="73" t="s">
        <v>413</v>
      </c>
      <c r="D108" s="75">
        <v>97600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98000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24500</v>
      </c>
      <c r="R108" s="75">
        <v>0</v>
      </c>
      <c r="S108" s="75">
        <v>0</v>
      </c>
      <c r="T108" s="75">
        <v>0</v>
      </c>
      <c r="U108" s="75">
        <v>0</v>
      </c>
      <c r="V108" s="75">
        <v>36000</v>
      </c>
      <c r="W108" s="75">
        <v>0</v>
      </c>
      <c r="X108" s="75">
        <v>0</v>
      </c>
      <c r="Y108" s="75">
        <v>0</v>
      </c>
      <c r="Z108" s="75">
        <v>0</v>
      </c>
      <c r="AA108" s="75">
        <v>0</v>
      </c>
      <c r="AB108" s="75">
        <v>0</v>
      </c>
      <c r="AC108" s="75">
        <v>0</v>
      </c>
      <c r="AD108" s="75">
        <v>0</v>
      </c>
      <c r="AE108" s="75">
        <v>71148</v>
      </c>
      <c r="AF108" s="75">
        <v>0</v>
      </c>
      <c r="AG108" s="75">
        <v>24000</v>
      </c>
      <c r="AH108" s="75">
        <v>0</v>
      </c>
      <c r="AI108" s="75">
        <v>0</v>
      </c>
      <c r="AJ108" s="75">
        <v>0</v>
      </c>
      <c r="AK108" s="75">
        <v>0</v>
      </c>
      <c r="AL108" s="75">
        <v>0</v>
      </c>
      <c r="AM108" s="75">
        <v>0</v>
      </c>
      <c r="AN108" s="75">
        <v>0</v>
      </c>
      <c r="AO108" s="75">
        <v>0</v>
      </c>
      <c r="AP108" s="75">
        <v>0</v>
      </c>
      <c r="AQ108" s="75">
        <v>0</v>
      </c>
      <c r="AR108" s="75">
        <v>0</v>
      </c>
      <c r="AS108" s="75">
        <v>0</v>
      </c>
      <c r="AT108" s="75">
        <v>0</v>
      </c>
      <c r="AU108" s="75">
        <v>0</v>
      </c>
      <c r="AV108" s="75">
        <v>0</v>
      </c>
      <c r="AW108" s="75">
        <v>0</v>
      </c>
      <c r="AX108" s="75">
        <v>18000</v>
      </c>
      <c r="AY108" s="75">
        <v>0</v>
      </c>
      <c r="AZ108" s="75">
        <v>0</v>
      </c>
      <c r="BA108" s="75">
        <v>0</v>
      </c>
      <c r="BB108" s="75">
        <v>0</v>
      </c>
      <c r="BC108" s="75">
        <v>0</v>
      </c>
      <c r="BD108" s="75">
        <v>0</v>
      </c>
      <c r="BE108" s="75">
        <v>0</v>
      </c>
      <c r="BF108" s="75">
        <v>0</v>
      </c>
      <c r="BG108" s="75">
        <v>0</v>
      </c>
      <c r="BH108" s="75">
        <v>0</v>
      </c>
      <c r="BI108" s="75">
        <v>42000</v>
      </c>
      <c r="BJ108" s="75">
        <v>0</v>
      </c>
      <c r="BK108" s="75">
        <v>0</v>
      </c>
      <c r="BL108" s="75">
        <v>0</v>
      </c>
      <c r="BM108" s="75">
        <v>0</v>
      </c>
      <c r="BN108" s="75">
        <v>0</v>
      </c>
      <c r="BO108" s="75">
        <v>0</v>
      </c>
      <c r="BP108" s="75">
        <v>234000</v>
      </c>
      <c r="BQ108" s="75">
        <v>0</v>
      </c>
      <c r="BR108" s="75">
        <v>0</v>
      </c>
      <c r="BS108" s="75">
        <v>0</v>
      </c>
      <c r="BT108" s="75">
        <v>0</v>
      </c>
      <c r="BU108" s="75">
        <v>0</v>
      </c>
      <c r="BV108" s="75">
        <v>0</v>
      </c>
      <c r="BW108" s="75">
        <v>0</v>
      </c>
      <c r="BX108" s="75">
        <v>0</v>
      </c>
      <c r="BY108" s="76">
        <v>3386225.1799999997</v>
      </c>
    </row>
    <row r="109" spans="1:77" x14ac:dyDescent="0.2">
      <c r="A109" s="73" t="s">
        <v>291</v>
      </c>
      <c r="B109" s="74" t="s">
        <v>414</v>
      </c>
      <c r="C109" s="73" t="s">
        <v>415</v>
      </c>
      <c r="D109" s="75">
        <v>425015.86</v>
      </c>
      <c r="E109" s="75">
        <v>73132.289999999994</v>
      </c>
      <c r="F109" s="75">
        <v>123318.39999999999</v>
      </c>
      <c r="G109" s="75">
        <v>64169.4</v>
      </c>
      <c r="H109" s="75">
        <v>60030.6</v>
      </c>
      <c r="I109" s="75">
        <v>31761.74</v>
      </c>
      <c r="J109" s="75">
        <v>752903.87</v>
      </c>
      <c r="K109" s="75">
        <v>57047.8</v>
      </c>
      <c r="L109" s="75">
        <v>0</v>
      </c>
      <c r="M109" s="75">
        <v>270520.82</v>
      </c>
      <c r="N109" s="75">
        <v>0</v>
      </c>
      <c r="O109" s="75">
        <v>140517.97</v>
      </c>
      <c r="P109" s="75">
        <v>135374.6</v>
      </c>
      <c r="Q109" s="75">
        <v>53436.6</v>
      </c>
      <c r="R109" s="75">
        <v>23182.2</v>
      </c>
      <c r="S109" s="75">
        <v>6308</v>
      </c>
      <c r="T109" s="75">
        <v>0</v>
      </c>
      <c r="U109" s="75">
        <v>0</v>
      </c>
      <c r="V109" s="75">
        <v>258153.92</v>
      </c>
      <c r="W109" s="75">
        <v>13329.4</v>
      </c>
      <c r="X109" s="75">
        <v>0</v>
      </c>
      <c r="Y109" s="75">
        <v>0</v>
      </c>
      <c r="Z109" s="75">
        <v>17003.2</v>
      </c>
      <c r="AA109" s="75">
        <v>0</v>
      </c>
      <c r="AB109" s="75">
        <v>0</v>
      </c>
      <c r="AC109" s="75">
        <v>0</v>
      </c>
      <c r="AD109" s="75">
        <v>0</v>
      </c>
      <c r="AE109" s="75">
        <v>301159.26</v>
      </c>
      <c r="AF109" s="75">
        <v>2802.8</v>
      </c>
      <c r="AG109" s="75">
        <v>0</v>
      </c>
      <c r="AH109" s="75">
        <v>0</v>
      </c>
      <c r="AI109" s="75">
        <v>0</v>
      </c>
      <c r="AJ109" s="75">
        <v>0</v>
      </c>
      <c r="AK109" s="75">
        <v>0</v>
      </c>
      <c r="AL109" s="75">
        <v>0</v>
      </c>
      <c r="AM109" s="75">
        <v>45094</v>
      </c>
      <c r="AN109" s="75">
        <v>0</v>
      </c>
      <c r="AO109" s="75">
        <v>15494.09</v>
      </c>
      <c r="AP109" s="75">
        <v>0</v>
      </c>
      <c r="AQ109" s="75">
        <v>152836.22</v>
      </c>
      <c r="AR109" s="75">
        <v>0</v>
      </c>
      <c r="AS109" s="75">
        <v>0</v>
      </c>
      <c r="AT109" s="75">
        <v>6326.6</v>
      </c>
      <c r="AU109" s="75">
        <v>0</v>
      </c>
      <c r="AV109" s="75">
        <v>0</v>
      </c>
      <c r="AW109" s="75">
        <v>0</v>
      </c>
      <c r="AX109" s="75">
        <v>542288.48</v>
      </c>
      <c r="AY109" s="75">
        <v>0</v>
      </c>
      <c r="AZ109" s="75">
        <v>0</v>
      </c>
      <c r="BA109" s="75">
        <v>89170</v>
      </c>
      <c r="BB109" s="75">
        <v>99353.8</v>
      </c>
      <c r="BC109" s="75">
        <v>0</v>
      </c>
      <c r="BD109" s="75">
        <v>70576.06</v>
      </c>
      <c r="BE109" s="75">
        <v>0</v>
      </c>
      <c r="BF109" s="75">
        <v>0</v>
      </c>
      <c r="BG109" s="75">
        <v>22815.599999999999</v>
      </c>
      <c r="BH109" s="75">
        <v>0</v>
      </c>
      <c r="BI109" s="75">
        <v>292344.78000000003</v>
      </c>
      <c r="BJ109" s="75">
        <v>320538.11</v>
      </c>
      <c r="BK109" s="75">
        <v>0</v>
      </c>
      <c r="BL109" s="75">
        <v>29801.07</v>
      </c>
      <c r="BM109" s="75">
        <v>0</v>
      </c>
      <c r="BN109" s="75">
        <v>57746.57</v>
      </c>
      <c r="BO109" s="75">
        <v>0</v>
      </c>
      <c r="BP109" s="75">
        <v>245992.52</v>
      </c>
      <c r="BQ109" s="75">
        <v>2867</v>
      </c>
      <c r="BR109" s="75">
        <v>8677.2000000000007</v>
      </c>
      <c r="BS109" s="75">
        <v>22022.799999999999</v>
      </c>
      <c r="BT109" s="75">
        <v>52378</v>
      </c>
      <c r="BU109" s="75">
        <v>99423.8</v>
      </c>
      <c r="BV109" s="75">
        <v>21314</v>
      </c>
      <c r="BW109" s="75">
        <v>1307.5999999999999</v>
      </c>
      <c r="BX109" s="75">
        <v>0</v>
      </c>
      <c r="BY109" s="76">
        <v>3733606.9899999998</v>
      </c>
    </row>
    <row r="110" spans="1:77" x14ac:dyDescent="0.2">
      <c r="A110" s="73" t="s">
        <v>291</v>
      </c>
      <c r="B110" s="74" t="s">
        <v>416</v>
      </c>
      <c r="C110" s="73" t="s">
        <v>417</v>
      </c>
      <c r="D110" s="75">
        <v>0</v>
      </c>
      <c r="E110" s="75">
        <v>0</v>
      </c>
      <c r="F110" s="75">
        <v>0</v>
      </c>
      <c r="G110" s="75">
        <v>0</v>
      </c>
      <c r="H110" s="75">
        <v>0</v>
      </c>
      <c r="I110" s="75">
        <v>0</v>
      </c>
      <c r="J110" s="75">
        <v>0</v>
      </c>
      <c r="K110" s="75">
        <v>0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5">
        <v>0</v>
      </c>
      <c r="V110" s="75">
        <v>20844</v>
      </c>
      <c r="W110" s="75">
        <v>0</v>
      </c>
      <c r="X110" s="75">
        <v>0</v>
      </c>
      <c r="Y110" s="75">
        <v>0</v>
      </c>
      <c r="Z110" s="75">
        <v>0</v>
      </c>
      <c r="AA110" s="75">
        <v>0</v>
      </c>
      <c r="AB110" s="75">
        <v>0</v>
      </c>
      <c r="AC110" s="75">
        <v>0</v>
      </c>
      <c r="AD110" s="75">
        <v>0</v>
      </c>
      <c r="AE110" s="75">
        <v>36033</v>
      </c>
      <c r="AF110" s="75">
        <v>0</v>
      </c>
      <c r="AG110" s="75">
        <v>0</v>
      </c>
      <c r="AH110" s="75">
        <v>387.17</v>
      </c>
      <c r="AI110" s="75">
        <v>387.17</v>
      </c>
      <c r="AJ110" s="75">
        <v>0</v>
      </c>
      <c r="AK110" s="75">
        <v>387.17</v>
      </c>
      <c r="AL110" s="75">
        <v>1113.51</v>
      </c>
      <c r="AM110" s="75">
        <v>0</v>
      </c>
      <c r="AN110" s="75">
        <v>774.34</v>
      </c>
      <c r="AO110" s="75">
        <v>0</v>
      </c>
      <c r="AP110" s="75">
        <v>0</v>
      </c>
      <c r="AQ110" s="75">
        <v>22729</v>
      </c>
      <c r="AR110" s="75">
        <v>0</v>
      </c>
      <c r="AS110" s="75">
        <v>0</v>
      </c>
      <c r="AT110" s="75">
        <v>0</v>
      </c>
      <c r="AU110" s="75">
        <v>0</v>
      </c>
      <c r="AV110" s="75">
        <v>0</v>
      </c>
      <c r="AW110" s="75">
        <v>0</v>
      </c>
      <c r="AX110" s="75">
        <v>28644</v>
      </c>
      <c r="AY110" s="75">
        <v>0</v>
      </c>
      <c r="AZ110" s="75">
        <v>0</v>
      </c>
      <c r="BA110" s="75">
        <v>0</v>
      </c>
      <c r="BB110" s="75">
        <v>0</v>
      </c>
      <c r="BC110" s="75">
        <v>0</v>
      </c>
      <c r="BD110" s="75">
        <v>0</v>
      </c>
      <c r="BE110" s="75">
        <v>0</v>
      </c>
      <c r="BF110" s="75">
        <v>0</v>
      </c>
      <c r="BG110" s="75">
        <v>0</v>
      </c>
      <c r="BH110" s="75">
        <v>0</v>
      </c>
      <c r="BI110" s="75">
        <v>0</v>
      </c>
      <c r="BJ110" s="75">
        <v>6260</v>
      </c>
      <c r="BK110" s="75">
        <v>0</v>
      </c>
      <c r="BL110" s="75">
        <v>0</v>
      </c>
      <c r="BM110" s="75">
        <v>0</v>
      </c>
      <c r="BN110" s="75">
        <v>2303</v>
      </c>
      <c r="BO110" s="75">
        <v>0</v>
      </c>
      <c r="BP110" s="75">
        <v>0</v>
      </c>
      <c r="BQ110" s="75">
        <v>0</v>
      </c>
      <c r="BR110" s="75">
        <v>0</v>
      </c>
      <c r="BS110" s="75">
        <v>0</v>
      </c>
      <c r="BT110" s="75">
        <v>0</v>
      </c>
      <c r="BU110" s="75">
        <v>0</v>
      </c>
      <c r="BV110" s="75">
        <v>0</v>
      </c>
      <c r="BW110" s="75">
        <v>0</v>
      </c>
      <c r="BX110" s="75">
        <v>0</v>
      </c>
      <c r="BY110" s="76">
        <v>751601115.55000007</v>
      </c>
    </row>
    <row r="111" spans="1:77" x14ac:dyDescent="0.2">
      <c r="A111" s="73" t="s">
        <v>291</v>
      </c>
      <c r="B111" s="74" t="s">
        <v>418</v>
      </c>
      <c r="C111" s="73" t="s">
        <v>419</v>
      </c>
      <c r="D111" s="75">
        <v>0</v>
      </c>
      <c r="E111" s="75">
        <v>68296</v>
      </c>
      <c r="F111" s="75">
        <v>34557</v>
      </c>
      <c r="G111" s="75">
        <v>39500</v>
      </c>
      <c r="H111" s="75">
        <v>23542</v>
      </c>
      <c r="I111" s="75">
        <v>19286</v>
      </c>
      <c r="J111" s="75">
        <v>406716</v>
      </c>
      <c r="K111" s="75">
        <v>3286</v>
      </c>
      <c r="L111" s="75">
        <v>12400</v>
      </c>
      <c r="M111" s="75">
        <v>170572</v>
      </c>
      <c r="N111" s="75">
        <v>13800</v>
      </c>
      <c r="O111" s="75">
        <v>38297</v>
      </c>
      <c r="P111" s="75">
        <v>66000</v>
      </c>
      <c r="Q111" s="75">
        <v>70994</v>
      </c>
      <c r="R111" s="75">
        <v>0</v>
      </c>
      <c r="S111" s="75">
        <v>16526</v>
      </c>
      <c r="T111" s="75">
        <v>3319</v>
      </c>
      <c r="U111" s="75">
        <v>5907</v>
      </c>
      <c r="V111" s="75">
        <v>221827.5</v>
      </c>
      <c r="W111" s="75">
        <v>59074</v>
      </c>
      <c r="X111" s="75">
        <v>23494</v>
      </c>
      <c r="Y111" s="75">
        <v>63611</v>
      </c>
      <c r="Z111" s="75">
        <v>24161</v>
      </c>
      <c r="AA111" s="75">
        <v>208</v>
      </c>
      <c r="AB111" s="75">
        <v>31200</v>
      </c>
      <c r="AC111" s="75">
        <v>0</v>
      </c>
      <c r="AD111" s="75">
        <v>15600</v>
      </c>
      <c r="AE111" s="75">
        <v>332489</v>
      </c>
      <c r="AF111" s="75">
        <v>19400</v>
      </c>
      <c r="AG111" s="75">
        <v>11318</v>
      </c>
      <c r="AH111" s="75">
        <v>13868</v>
      </c>
      <c r="AI111" s="75">
        <v>12151</v>
      </c>
      <c r="AJ111" s="75">
        <v>21060</v>
      </c>
      <c r="AK111" s="75">
        <v>21600</v>
      </c>
      <c r="AL111" s="75">
        <v>4300</v>
      </c>
      <c r="AM111" s="75">
        <v>25227</v>
      </c>
      <c r="AN111" s="75">
        <v>16166</v>
      </c>
      <c r="AO111" s="75">
        <v>13798</v>
      </c>
      <c r="AP111" s="75">
        <v>13000</v>
      </c>
      <c r="AQ111" s="75">
        <v>91271</v>
      </c>
      <c r="AR111" s="75">
        <v>18606</v>
      </c>
      <c r="AS111" s="75">
        <v>18848</v>
      </c>
      <c r="AT111" s="75">
        <v>17362</v>
      </c>
      <c r="AU111" s="75">
        <v>15404</v>
      </c>
      <c r="AV111" s="75">
        <v>7400</v>
      </c>
      <c r="AW111" s="75">
        <v>12400</v>
      </c>
      <c r="AX111" s="75">
        <v>185356</v>
      </c>
      <c r="AY111" s="75">
        <v>27436</v>
      </c>
      <c r="AZ111" s="75">
        <v>19999</v>
      </c>
      <c r="BA111" s="75">
        <v>0</v>
      </c>
      <c r="BB111" s="75">
        <v>0</v>
      </c>
      <c r="BC111" s="75">
        <v>0</v>
      </c>
      <c r="BD111" s="75">
        <v>56451</v>
      </c>
      <c r="BE111" s="75">
        <v>41491</v>
      </c>
      <c r="BF111" s="75">
        <v>0</v>
      </c>
      <c r="BG111" s="75">
        <v>7472</v>
      </c>
      <c r="BH111" s="75">
        <v>6538</v>
      </c>
      <c r="BI111" s="75">
        <v>0</v>
      </c>
      <c r="BJ111" s="75">
        <v>0</v>
      </c>
      <c r="BK111" s="75">
        <v>0</v>
      </c>
      <c r="BL111" s="75">
        <v>9688</v>
      </c>
      <c r="BM111" s="75">
        <v>29620</v>
      </c>
      <c r="BN111" s="75">
        <v>24283</v>
      </c>
      <c r="BO111" s="75">
        <v>0</v>
      </c>
      <c r="BP111" s="75">
        <v>171846</v>
      </c>
      <c r="BQ111" s="75">
        <v>13742</v>
      </c>
      <c r="BR111" s="75">
        <v>17600</v>
      </c>
      <c r="BS111" s="75">
        <v>30000</v>
      </c>
      <c r="BT111" s="75">
        <v>33935</v>
      </c>
      <c r="BU111" s="75">
        <v>51888</v>
      </c>
      <c r="BV111" s="75">
        <v>20025</v>
      </c>
      <c r="BW111" s="75">
        <v>12400</v>
      </c>
      <c r="BX111" s="75">
        <v>13751</v>
      </c>
      <c r="BY111" s="76">
        <v>71345524.960000008</v>
      </c>
    </row>
    <row r="112" spans="1:77" x14ac:dyDescent="0.2">
      <c r="A112" s="73" t="s">
        <v>291</v>
      </c>
      <c r="B112" s="74" t="s">
        <v>420</v>
      </c>
      <c r="C112" s="73" t="s">
        <v>421</v>
      </c>
      <c r="D112" s="75">
        <v>1011292.5</v>
      </c>
      <c r="E112" s="75">
        <v>323821.5</v>
      </c>
      <c r="F112" s="75">
        <v>116470</v>
      </c>
      <c r="G112" s="75">
        <v>127050</v>
      </c>
      <c r="H112" s="75">
        <v>122650</v>
      </c>
      <c r="I112" s="75">
        <v>2400</v>
      </c>
      <c r="J112" s="75">
        <v>1537732</v>
      </c>
      <c r="K112" s="75">
        <v>287030</v>
      </c>
      <c r="L112" s="75">
        <v>78771</v>
      </c>
      <c r="M112" s="75">
        <v>398260</v>
      </c>
      <c r="N112" s="75">
        <v>78250</v>
      </c>
      <c r="O112" s="75">
        <v>269995</v>
      </c>
      <c r="P112" s="75">
        <v>428620</v>
      </c>
      <c r="Q112" s="75">
        <v>443370</v>
      </c>
      <c r="R112" s="75">
        <v>48420</v>
      </c>
      <c r="S112" s="75">
        <v>193250</v>
      </c>
      <c r="T112" s="75">
        <v>127687.5</v>
      </c>
      <c r="U112" s="75">
        <v>14604</v>
      </c>
      <c r="V112" s="75">
        <v>1535925</v>
      </c>
      <c r="W112" s="75">
        <v>478034</v>
      </c>
      <c r="X112" s="75">
        <v>368450</v>
      </c>
      <c r="Y112" s="75">
        <v>371595</v>
      </c>
      <c r="Z112" s="75">
        <v>76050</v>
      </c>
      <c r="AA112" s="75">
        <v>0</v>
      </c>
      <c r="AB112" s="75">
        <v>52850</v>
      </c>
      <c r="AC112" s="75">
        <v>40600</v>
      </c>
      <c r="AD112" s="75">
        <v>49150</v>
      </c>
      <c r="AE112" s="75">
        <v>1376144</v>
      </c>
      <c r="AF112" s="75">
        <v>0</v>
      </c>
      <c r="AG112" s="75">
        <v>72027</v>
      </c>
      <c r="AH112" s="75">
        <v>48156</v>
      </c>
      <c r="AI112" s="75">
        <v>158650</v>
      </c>
      <c r="AJ112" s="75">
        <v>120977</v>
      </c>
      <c r="AK112" s="75">
        <v>0</v>
      </c>
      <c r="AL112" s="75">
        <v>30654</v>
      </c>
      <c r="AM112" s="75">
        <v>127608.5</v>
      </c>
      <c r="AN112" s="75">
        <v>17511.5</v>
      </c>
      <c r="AO112" s="75">
        <v>116823</v>
      </c>
      <c r="AP112" s="75">
        <v>142130</v>
      </c>
      <c r="AQ112" s="75">
        <v>830430</v>
      </c>
      <c r="AR112" s="75">
        <v>63920</v>
      </c>
      <c r="AS112" s="75">
        <v>155329.75</v>
      </c>
      <c r="AT112" s="75">
        <v>96308.5</v>
      </c>
      <c r="AU112" s="75">
        <v>103913.5</v>
      </c>
      <c r="AV112" s="75">
        <v>5350</v>
      </c>
      <c r="AW112" s="75">
        <v>63585</v>
      </c>
      <c r="AX112" s="75">
        <v>1073813</v>
      </c>
      <c r="AY112" s="75">
        <v>22000</v>
      </c>
      <c r="AZ112" s="75">
        <v>223160</v>
      </c>
      <c r="BA112" s="75">
        <v>200959</v>
      </c>
      <c r="BB112" s="75">
        <v>312545</v>
      </c>
      <c r="BC112" s="75">
        <v>0</v>
      </c>
      <c r="BD112" s="75">
        <v>226050</v>
      </c>
      <c r="BE112" s="75">
        <v>28850</v>
      </c>
      <c r="BF112" s="75">
        <v>58600</v>
      </c>
      <c r="BG112" s="75">
        <v>59709</v>
      </c>
      <c r="BH112" s="75">
        <v>9750</v>
      </c>
      <c r="BI112" s="75">
        <v>632070.5</v>
      </c>
      <c r="BJ112" s="75">
        <v>246610</v>
      </c>
      <c r="BK112" s="75">
        <v>103944.75</v>
      </c>
      <c r="BL112" s="75">
        <v>65052</v>
      </c>
      <c r="BM112" s="75">
        <v>0</v>
      </c>
      <c r="BN112" s="75">
        <v>242400</v>
      </c>
      <c r="BO112" s="75">
        <v>95132.75</v>
      </c>
      <c r="BP112" s="75">
        <v>606689.5</v>
      </c>
      <c r="BQ112" s="75">
        <v>28710</v>
      </c>
      <c r="BR112" s="75">
        <v>110491</v>
      </c>
      <c r="BS112" s="75">
        <v>231790</v>
      </c>
      <c r="BT112" s="75">
        <v>198168</v>
      </c>
      <c r="BU112" s="75">
        <v>154072</v>
      </c>
      <c r="BV112" s="75">
        <v>113470</v>
      </c>
      <c r="BW112" s="75">
        <v>41500</v>
      </c>
      <c r="BX112" s="75">
        <v>42080</v>
      </c>
      <c r="BY112" s="76">
        <v>13293470.92</v>
      </c>
    </row>
    <row r="113" spans="1:77" x14ac:dyDescent="0.2">
      <c r="A113" s="73" t="s">
        <v>291</v>
      </c>
      <c r="B113" s="74" t="s">
        <v>422</v>
      </c>
      <c r="C113" s="73" t="s">
        <v>423</v>
      </c>
      <c r="D113" s="75">
        <v>568308</v>
      </c>
      <c r="E113" s="75">
        <v>461560.5</v>
      </c>
      <c r="F113" s="75">
        <v>259094</v>
      </c>
      <c r="G113" s="75">
        <v>117982</v>
      </c>
      <c r="H113" s="75">
        <v>95862</v>
      </c>
      <c r="I113" s="75">
        <v>0</v>
      </c>
      <c r="J113" s="75">
        <v>2307199.25</v>
      </c>
      <c r="K113" s="75">
        <v>299046.5</v>
      </c>
      <c r="L113" s="75">
        <v>105023</v>
      </c>
      <c r="M113" s="75">
        <v>367125</v>
      </c>
      <c r="N113" s="75">
        <v>20795</v>
      </c>
      <c r="O113" s="75">
        <v>247947</v>
      </c>
      <c r="P113" s="75">
        <v>286882</v>
      </c>
      <c r="Q113" s="75">
        <v>285311</v>
      </c>
      <c r="R113" s="75">
        <v>0</v>
      </c>
      <c r="S113" s="75">
        <v>56652</v>
      </c>
      <c r="T113" s="75">
        <v>45025</v>
      </c>
      <c r="U113" s="75">
        <v>0</v>
      </c>
      <c r="V113" s="75">
        <v>425993.5</v>
      </c>
      <c r="W113" s="75">
        <v>280578</v>
      </c>
      <c r="X113" s="75">
        <v>139206</v>
      </c>
      <c r="Y113" s="75">
        <v>284508</v>
      </c>
      <c r="Z113" s="75">
        <v>48500</v>
      </c>
      <c r="AA113" s="75">
        <v>0</v>
      </c>
      <c r="AB113" s="75">
        <v>32140</v>
      </c>
      <c r="AC113" s="75">
        <v>1680</v>
      </c>
      <c r="AD113" s="75">
        <v>1700</v>
      </c>
      <c r="AE113" s="75">
        <v>587393</v>
      </c>
      <c r="AF113" s="75">
        <v>110847.14</v>
      </c>
      <c r="AG113" s="75">
        <v>42445</v>
      </c>
      <c r="AH113" s="75">
        <v>44410</v>
      </c>
      <c r="AI113" s="75">
        <v>66988</v>
      </c>
      <c r="AJ113" s="75">
        <v>33888</v>
      </c>
      <c r="AK113" s="75">
        <v>21750</v>
      </c>
      <c r="AL113" s="75">
        <v>19283.25</v>
      </c>
      <c r="AM113" s="75">
        <v>28676.5</v>
      </c>
      <c r="AN113" s="75">
        <v>8220</v>
      </c>
      <c r="AO113" s="75">
        <v>16107</v>
      </c>
      <c r="AP113" s="75">
        <v>4380</v>
      </c>
      <c r="AQ113" s="75">
        <v>559497</v>
      </c>
      <c r="AR113" s="75">
        <v>10991</v>
      </c>
      <c r="AS113" s="75">
        <v>3596</v>
      </c>
      <c r="AT113" s="75">
        <v>2845</v>
      </c>
      <c r="AU113" s="75">
        <v>8370</v>
      </c>
      <c r="AV113" s="75">
        <v>3095</v>
      </c>
      <c r="AW113" s="75">
        <v>0</v>
      </c>
      <c r="AX113" s="75">
        <v>591413.4</v>
      </c>
      <c r="AY113" s="75">
        <v>20952</v>
      </c>
      <c r="AZ113" s="75">
        <v>53250</v>
      </c>
      <c r="BA113" s="75">
        <v>44288</v>
      </c>
      <c r="BB113" s="75">
        <v>160409</v>
      </c>
      <c r="BC113" s="75">
        <v>127518</v>
      </c>
      <c r="BD113" s="75">
        <v>65251</v>
      </c>
      <c r="BE113" s="75">
        <v>277252.5</v>
      </c>
      <c r="BF113" s="75">
        <v>73971</v>
      </c>
      <c r="BG113" s="75">
        <v>17760</v>
      </c>
      <c r="BH113" s="75">
        <v>1303</v>
      </c>
      <c r="BI113" s="75">
        <v>311998</v>
      </c>
      <c r="BJ113" s="75">
        <v>180166</v>
      </c>
      <c r="BK113" s="75">
        <v>0</v>
      </c>
      <c r="BL113" s="75">
        <v>20740</v>
      </c>
      <c r="BM113" s="75">
        <v>32905</v>
      </c>
      <c r="BN113" s="75">
        <v>94145</v>
      </c>
      <c r="BO113" s="75">
        <v>52980</v>
      </c>
      <c r="BP113" s="75">
        <v>177024.32</v>
      </c>
      <c r="BQ113" s="75">
        <v>50961</v>
      </c>
      <c r="BR113" s="75">
        <v>49900</v>
      </c>
      <c r="BS113" s="75">
        <v>8570</v>
      </c>
      <c r="BT113" s="75">
        <v>18436</v>
      </c>
      <c r="BU113" s="75">
        <v>151403.49</v>
      </c>
      <c r="BV113" s="75">
        <v>3854</v>
      </c>
      <c r="BW113" s="75">
        <v>5647</v>
      </c>
      <c r="BX113" s="75">
        <v>36630</v>
      </c>
      <c r="BY113" s="76">
        <v>3070957.81</v>
      </c>
    </row>
    <row r="114" spans="1:77" x14ac:dyDescent="0.2">
      <c r="A114" s="73" t="s">
        <v>291</v>
      </c>
      <c r="B114" s="74" t="s">
        <v>424</v>
      </c>
      <c r="C114" s="73" t="s">
        <v>425</v>
      </c>
      <c r="D114" s="75">
        <v>0</v>
      </c>
      <c r="E114" s="75">
        <v>0</v>
      </c>
      <c r="F114" s="75">
        <v>0</v>
      </c>
      <c r="G114" s="75">
        <v>0</v>
      </c>
      <c r="H114" s="75">
        <v>0</v>
      </c>
      <c r="I114" s="75">
        <v>0</v>
      </c>
      <c r="J114" s="75">
        <v>0</v>
      </c>
      <c r="K114" s="75">
        <v>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5">
        <v>0</v>
      </c>
      <c r="V114" s="75">
        <v>164500.42000000001</v>
      </c>
      <c r="W114" s="75">
        <v>27914</v>
      </c>
      <c r="X114" s="75">
        <v>0</v>
      </c>
      <c r="Y114" s="75">
        <v>0</v>
      </c>
      <c r="Z114" s="75">
        <v>0</v>
      </c>
      <c r="AA114" s="75">
        <v>0</v>
      </c>
      <c r="AB114" s="75">
        <v>0</v>
      </c>
      <c r="AC114" s="75">
        <v>0</v>
      </c>
      <c r="AD114" s="75">
        <v>0</v>
      </c>
      <c r="AE114" s="75">
        <v>0</v>
      </c>
      <c r="AF114" s="75">
        <v>0</v>
      </c>
      <c r="AG114" s="75">
        <v>0</v>
      </c>
      <c r="AH114" s="75">
        <v>0</v>
      </c>
      <c r="AI114" s="75">
        <v>0</v>
      </c>
      <c r="AJ114" s="75">
        <v>0</v>
      </c>
      <c r="AK114" s="75">
        <v>0</v>
      </c>
      <c r="AL114" s="75">
        <v>0</v>
      </c>
      <c r="AM114" s="75">
        <v>0</v>
      </c>
      <c r="AN114" s="75">
        <v>0</v>
      </c>
      <c r="AO114" s="75">
        <v>0</v>
      </c>
      <c r="AP114" s="75">
        <v>0</v>
      </c>
      <c r="AQ114" s="75">
        <v>0</v>
      </c>
      <c r="AR114" s="75">
        <v>0</v>
      </c>
      <c r="AS114" s="75">
        <v>0</v>
      </c>
      <c r="AT114" s="75">
        <v>0</v>
      </c>
      <c r="AU114" s="75">
        <v>32109.200000000001</v>
      </c>
      <c r="AV114" s="75">
        <v>0</v>
      </c>
      <c r="AW114" s="75">
        <v>0</v>
      </c>
      <c r="AX114" s="75">
        <v>0</v>
      </c>
      <c r="AY114" s="75">
        <v>0</v>
      </c>
      <c r="AZ114" s="75">
        <v>0</v>
      </c>
      <c r="BA114" s="75">
        <v>0</v>
      </c>
      <c r="BB114" s="75">
        <v>0</v>
      </c>
      <c r="BC114" s="75">
        <v>0</v>
      </c>
      <c r="BD114" s="75">
        <v>0</v>
      </c>
      <c r="BE114" s="75">
        <v>0</v>
      </c>
      <c r="BF114" s="75">
        <v>0</v>
      </c>
      <c r="BG114" s="75">
        <v>0</v>
      </c>
      <c r="BH114" s="75">
        <v>0</v>
      </c>
      <c r="BI114" s="75">
        <v>0</v>
      </c>
      <c r="BJ114" s="75">
        <v>0</v>
      </c>
      <c r="BK114" s="75">
        <v>0</v>
      </c>
      <c r="BL114" s="75">
        <v>0</v>
      </c>
      <c r="BM114" s="75">
        <v>0</v>
      </c>
      <c r="BN114" s="75">
        <v>0</v>
      </c>
      <c r="BO114" s="75">
        <v>0</v>
      </c>
      <c r="BP114" s="75">
        <v>0</v>
      </c>
      <c r="BQ114" s="75">
        <v>0</v>
      </c>
      <c r="BR114" s="75">
        <v>0</v>
      </c>
      <c r="BS114" s="75">
        <v>0</v>
      </c>
      <c r="BT114" s="75">
        <v>0</v>
      </c>
      <c r="BU114" s="75">
        <v>0</v>
      </c>
      <c r="BV114" s="75">
        <v>0</v>
      </c>
      <c r="BW114" s="75">
        <v>0</v>
      </c>
      <c r="BX114" s="75">
        <v>0</v>
      </c>
      <c r="BY114" s="76">
        <v>2793250</v>
      </c>
    </row>
    <row r="115" spans="1:77" x14ac:dyDescent="0.2">
      <c r="A115" s="73" t="s">
        <v>291</v>
      </c>
      <c r="B115" s="74" t="s">
        <v>426</v>
      </c>
      <c r="C115" s="73" t="s">
        <v>427</v>
      </c>
      <c r="D115" s="75">
        <v>0</v>
      </c>
      <c r="E115" s="75">
        <v>0</v>
      </c>
      <c r="F115" s="75">
        <v>0</v>
      </c>
      <c r="G115" s="75">
        <v>0</v>
      </c>
      <c r="H115" s="75">
        <v>0</v>
      </c>
      <c r="I115" s="75">
        <v>0</v>
      </c>
      <c r="J115" s="75">
        <v>0</v>
      </c>
      <c r="K115" s="75">
        <v>0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1650</v>
      </c>
      <c r="T115" s="75">
        <v>0</v>
      </c>
      <c r="U115" s="75">
        <v>0</v>
      </c>
      <c r="V115" s="75">
        <v>112479</v>
      </c>
      <c r="W115" s="75">
        <v>0</v>
      </c>
      <c r="X115" s="75">
        <v>0</v>
      </c>
      <c r="Y115" s="75">
        <v>0</v>
      </c>
      <c r="Z115" s="75">
        <v>0</v>
      </c>
      <c r="AA115" s="75">
        <v>0</v>
      </c>
      <c r="AB115" s="75">
        <v>0</v>
      </c>
      <c r="AC115" s="75">
        <v>0</v>
      </c>
      <c r="AD115" s="75">
        <v>0</v>
      </c>
      <c r="AE115" s="75">
        <v>0</v>
      </c>
      <c r="AF115" s="75">
        <v>0</v>
      </c>
      <c r="AG115" s="75">
        <v>0</v>
      </c>
      <c r="AH115" s="75">
        <v>0</v>
      </c>
      <c r="AI115" s="75">
        <v>0</v>
      </c>
      <c r="AJ115" s="75">
        <v>0</v>
      </c>
      <c r="AK115" s="75">
        <v>0</v>
      </c>
      <c r="AL115" s="75">
        <v>9908.5</v>
      </c>
      <c r="AM115" s="75">
        <v>0</v>
      </c>
      <c r="AN115" s="75">
        <v>0</v>
      </c>
      <c r="AO115" s="75">
        <v>0</v>
      </c>
      <c r="AP115" s="75">
        <v>0</v>
      </c>
      <c r="AQ115" s="75">
        <v>0</v>
      </c>
      <c r="AR115" s="75">
        <v>0</v>
      </c>
      <c r="AS115" s="75">
        <v>0</v>
      </c>
      <c r="AT115" s="75">
        <v>0</v>
      </c>
      <c r="AU115" s="75">
        <v>0</v>
      </c>
      <c r="AV115" s="75">
        <v>0</v>
      </c>
      <c r="AW115" s="75">
        <v>0</v>
      </c>
      <c r="AX115" s="75">
        <v>0</v>
      </c>
      <c r="AY115" s="75">
        <v>0</v>
      </c>
      <c r="AZ115" s="75">
        <v>0</v>
      </c>
      <c r="BA115" s="75">
        <v>0</v>
      </c>
      <c r="BB115" s="75">
        <v>0</v>
      </c>
      <c r="BC115" s="75">
        <v>0</v>
      </c>
      <c r="BD115" s="75">
        <v>0</v>
      </c>
      <c r="BE115" s="75">
        <v>0</v>
      </c>
      <c r="BF115" s="75">
        <v>0</v>
      </c>
      <c r="BG115" s="75">
        <v>0</v>
      </c>
      <c r="BH115" s="75">
        <v>0</v>
      </c>
      <c r="BI115" s="75">
        <v>0</v>
      </c>
      <c r="BJ115" s="75">
        <v>0</v>
      </c>
      <c r="BK115" s="75">
        <v>0</v>
      </c>
      <c r="BL115" s="75">
        <v>0</v>
      </c>
      <c r="BM115" s="75">
        <v>0</v>
      </c>
      <c r="BN115" s="75">
        <v>0</v>
      </c>
      <c r="BO115" s="75">
        <v>0</v>
      </c>
      <c r="BP115" s="75">
        <v>0</v>
      </c>
      <c r="BQ115" s="75">
        <v>0</v>
      </c>
      <c r="BR115" s="75">
        <v>0</v>
      </c>
      <c r="BS115" s="75">
        <v>0</v>
      </c>
      <c r="BT115" s="75">
        <v>0</v>
      </c>
      <c r="BU115" s="75">
        <v>0</v>
      </c>
      <c r="BV115" s="75">
        <v>0</v>
      </c>
      <c r="BW115" s="75">
        <v>0</v>
      </c>
      <c r="BX115" s="75">
        <v>0</v>
      </c>
      <c r="BY115" s="76">
        <v>41256500</v>
      </c>
    </row>
    <row r="116" spans="1:77" x14ac:dyDescent="0.2">
      <c r="A116" s="73" t="s">
        <v>291</v>
      </c>
      <c r="B116" s="74" t="s">
        <v>428</v>
      </c>
      <c r="C116" s="73" t="s">
        <v>429</v>
      </c>
      <c r="D116" s="75">
        <v>189900.1</v>
      </c>
      <c r="E116" s="75">
        <v>0</v>
      </c>
      <c r="F116" s="75">
        <v>0</v>
      </c>
      <c r="G116" s="75">
        <v>0</v>
      </c>
      <c r="H116" s="75">
        <v>0</v>
      </c>
      <c r="I116" s="75">
        <v>0</v>
      </c>
      <c r="J116" s="75">
        <v>25851.3</v>
      </c>
      <c r="K116" s="75">
        <v>0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5">
        <v>0</v>
      </c>
      <c r="V116" s="75">
        <v>0</v>
      </c>
      <c r="W116" s="75">
        <v>0</v>
      </c>
      <c r="X116" s="75">
        <v>0</v>
      </c>
      <c r="Y116" s="75">
        <v>0</v>
      </c>
      <c r="Z116" s="75">
        <v>0</v>
      </c>
      <c r="AA116" s="75">
        <v>0</v>
      </c>
      <c r="AB116" s="75">
        <v>0</v>
      </c>
      <c r="AC116" s="75">
        <v>0</v>
      </c>
      <c r="AD116" s="75">
        <v>0</v>
      </c>
      <c r="AE116" s="75">
        <v>30485.5</v>
      </c>
      <c r="AF116" s="75">
        <v>0</v>
      </c>
      <c r="AG116" s="75">
        <v>0</v>
      </c>
      <c r="AH116" s="75">
        <v>0</v>
      </c>
      <c r="AI116" s="75">
        <v>0</v>
      </c>
      <c r="AJ116" s="75">
        <v>0</v>
      </c>
      <c r="AK116" s="75">
        <v>0</v>
      </c>
      <c r="AL116" s="75">
        <v>0</v>
      </c>
      <c r="AM116" s="75">
        <v>0</v>
      </c>
      <c r="AN116" s="75">
        <v>0</v>
      </c>
      <c r="AO116" s="75">
        <v>0</v>
      </c>
      <c r="AP116" s="75">
        <v>0</v>
      </c>
      <c r="AQ116" s="75">
        <v>17753.05</v>
      </c>
      <c r="AR116" s="75">
        <v>0</v>
      </c>
      <c r="AS116" s="75">
        <v>0</v>
      </c>
      <c r="AT116" s="75">
        <v>0</v>
      </c>
      <c r="AU116" s="75">
        <v>0</v>
      </c>
      <c r="AV116" s="75">
        <v>0</v>
      </c>
      <c r="AW116" s="75">
        <v>0</v>
      </c>
      <c r="AX116" s="75">
        <v>0</v>
      </c>
      <c r="AY116" s="75">
        <v>0</v>
      </c>
      <c r="AZ116" s="75">
        <v>0</v>
      </c>
      <c r="BA116" s="75">
        <v>0</v>
      </c>
      <c r="BB116" s="75">
        <v>0</v>
      </c>
      <c r="BC116" s="75">
        <v>0</v>
      </c>
      <c r="BD116" s="75">
        <v>0</v>
      </c>
      <c r="BE116" s="75">
        <v>0</v>
      </c>
      <c r="BF116" s="75">
        <v>0</v>
      </c>
      <c r="BG116" s="75">
        <v>0</v>
      </c>
      <c r="BH116" s="75">
        <v>0</v>
      </c>
      <c r="BI116" s="75">
        <v>0</v>
      </c>
      <c r="BJ116" s="75">
        <v>0</v>
      </c>
      <c r="BK116" s="75">
        <v>0</v>
      </c>
      <c r="BL116" s="75">
        <v>0</v>
      </c>
      <c r="BM116" s="75">
        <v>0</v>
      </c>
      <c r="BN116" s="75">
        <v>0</v>
      </c>
      <c r="BO116" s="75">
        <v>0</v>
      </c>
      <c r="BP116" s="75">
        <v>0</v>
      </c>
      <c r="BQ116" s="75">
        <v>0</v>
      </c>
      <c r="BR116" s="75">
        <v>0</v>
      </c>
      <c r="BS116" s="75">
        <v>0</v>
      </c>
      <c r="BT116" s="75">
        <v>0</v>
      </c>
      <c r="BU116" s="75">
        <v>0</v>
      </c>
      <c r="BV116" s="75">
        <v>0</v>
      </c>
      <c r="BW116" s="75">
        <v>0</v>
      </c>
      <c r="BX116" s="75">
        <v>0</v>
      </c>
      <c r="BY116" s="76">
        <v>5099333.33</v>
      </c>
    </row>
    <row r="117" spans="1:77" x14ac:dyDescent="0.2">
      <c r="A117" s="73" t="s">
        <v>291</v>
      </c>
      <c r="B117" s="74" t="s">
        <v>430</v>
      </c>
      <c r="C117" s="73" t="s">
        <v>431</v>
      </c>
      <c r="D117" s="87">
        <v>0</v>
      </c>
      <c r="E117" s="87">
        <v>0</v>
      </c>
      <c r="F117" s="87">
        <v>0</v>
      </c>
      <c r="G117" s="87">
        <v>0</v>
      </c>
      <c r="H117" s="87">
        <v>0</v>
      </c>
      <c r="I117" s="87">
        <v>0</v>
      </c>
      <c r="J117" s="87">
        <v>0</v>
      </c>
      <c r="K117" s="87">
        <v>0</v>
      </c>
      <c r="L117" s="87">
        <v>0</v>
      </c>
      <c r="M117" s="87">
        <v>0</v>
      </c>
      <c r="N117" s="87">
        <v>0</v>
      </c>
      <c r="O117" s="87">
        <v>0</v>
      </c>
      <c r="P117" s="87">
        <v>0</v>
      </c>
      <c r="Q117" s="87">
        <v>0</v>
      </c>
      <c r="R117" s="87">
        <v>0</v>
      </c>
      <c r="S117" s="87">
        <v>0</v>
      </c>
      <c r="T117" s="87">
        <v>0</v>
      </c>
      <c r="U117" s="87">
        <v>0</v>
      </c>
      <c r="V117" s="87">
        <v>0</v>
      </c>
      <c r="W117" s="87">
        <v>0</v>
      </c>
      <c r="X117" s="87">
        <v>0</v>
      </c>
      <c r="Y117" s="87">
        <v>0</v>
      </c>
      <c r="Z117" s="87">
        <v>0</v>
      </c>
      <c r="AA117" s="87">
        <v>0</v>
      </c>
      <c r="AB117" s="87">
        <v>0</v>
      </c>
      <c r="AC117" s="87">
        <v>0</v>
      </c>
      <c r="AD117" s="87">
        <v>0</v>
      </c>
      <c r="AE117" s="87">
        <v>0</v>
      </c>
      <c r="AF117" s="87">
        <v>0</v>
      </c>
      <c r="AG117" s="87">
        <v>0</v>
      </c>
      <c r="AH117" s="87">
        <v>0</v>
      </c>
      <c r="AI117" s="87">
        <v>0</v>
      </c>
      <c r="AJ117" s="87">
        <v>0</v>
      </c>
      <c r="AK117" s="87">
        <v>0</v>
      </c>
      <c r="AL117" s="87">
        <v>0</v>
      </c>
      <c r="AM117" s="87">
        <v>0</v>
      </c>
      <c r="AN117" s="87">
        <v>0</v>
      </c>
      <c r="AO117" s="87">
        <v>0</v>
      </c>
      <c r="AP117" s="87">
        <v>0</v>
      </c>
      <c r="AQ117" s="87">
        <v>0</v>
      </c>
      <c r="AR117" s="87">
        <v>0</v>
      </c>
      <c r="AS117" s="87">
        <v>0</v>
      </c>
      <c r="AT117" s="87">
        <v>0</v>
      </c>
      <c r="AU117" s="87">
        <v>0</v>
      </c>
      <c r="AV117" s="87">
        <v>0</v>
      </c>
      <c r="AW117" s="87">
        <v>0</v>
      </c>
      <c r="AX117" s="87">
        <v>0</v>
      </c>
      <c r="AY117" s="87">
        <v>0</v>
      </c>
      <c r="AZ117" s="87">
        <v>0</v>
      </c>
      <c r="BA117" s="87">
        <v>0</v>
      </c>
      <c r="BB117" s="87">
        <v>0</v>
      </c>
      <c r="BC117" s="87">
        <v>0</v>
      </c>
      <c r="BD117" s="87">
        <v>0</v>
      </c>
      <c r="BE117" s="87">
        <v>0</v>
      </c>
      <c r="BF117" s="87">
        <v>0</v>
      </c>
      <c r="BG117" s="87">
        <v>0</v>
      </c>
      <c r="BH117" s="87">
        <v>0</v>
      </c>
      <c r="BI117" s="87">
        <v>0</v>
      </c>
      <c r="BJ117" s="87">
        <v>0</v>
      </c>
      <c r="BK117" s="87">
        <v>0</v>
      </c>
      <c r="BL117" s="87">
        <v>0</v>
      </c>
      <c r="BM117" s="87">
        <v>0</v>
      </c>
      <c r="BN117" s="87">
        <v>0</v>
      </c>
      <c r="BO117" s="87">
        <v>0</v>
      </c>
      <c r="BP117" s="87">
        <v>0</v>
      </c>
      <c r="BQ117" s="87">
        <v>0</v>
      </c>
      <c r="BR117" s="87">
        <v>0</v>
      </c>
      <c r="BS117" s="87">
        <v>0</v>
      </c>
      <c r="BT117" s="87">
        <v>0</v>
      </c>
      <c r="BU117" s="87">
        <v>0</v>
      </c>
      <c r="BV117" s="87">
        <v>0</v>
      </c>
      <c r="BW117" s="87">
        <v>0</v>
      </c>
      <c r="BX117" s="87">
        <v>0</v>
      </c>
      <c r="BY117" s="76">
        <v>10786370</v>
      </c>
    </row>
    <row r="118" spans="1:77" x14ac:dyDescent="0.2">
      <c r="A118" s="73" t="s">
        <v>291</v>
      </c>
      <c r="B118" s="74" t="s">
        <v>432</v>
      </c>
      <c r="C118" s="73" t="s">
        <v>433</v>
      </c>
      <c r="D118" s="75">
        <v>0</v>
      </c>
      <c r="E118" s="75">
        <v>0</v>
      </c>
      <c r="F118" s="75">
        <v>0</v>
      </c>
      <c r="G118" s="75">
        <v>0</v>
      </c>
      <c r="H118" s="75">
        <v>0</v>
      </c>
      <c r="I118" s="75">
        <v>0</v>
      </c>
      <c r="J118" s="75">
        <v>0</v>
      </c>
      <c r="K118" s="75">
        <v>0</v>
      </c>
      <c r="L118" s="75">
        <v>120000</v>
      </c>
      <c r="M118" s="75">
        <v>0</v>
      </c>
      <c r="N118" s="75">
        <v>170000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160000</v>
      </c>
      <c r="U118" s="75">
        <v>0</v>
      </c>
      <c r="V118" s="75">
        <v>0</v>
      </c>
      <c r="W118" s="75">
        <v>0</v>
      </c>
      <c r="X118" s="75">
        <v>160000</v>
      </c>
      <c r="Y118" s="75">
        <v>480000</v>
      </c>
      <c r="Z118" s="75">
        <v>160000</v>
      </c>
      <c r="AA118" s="75">
        <v>0</v>
      </c>
      <c r="AB118" s="75">
        <v>400000</v>
      </c>
      <c r="AC118" s="75">
        <v>0</v>
      </c>
      <c r="AD118" s="75">
        <v>320000</v>
      </c>
      <c r="AE118" s="75">
        <v>1240000</v>
      </c>
      <c r="AF118" s="75">
        <v>80000</v>
      </c>
      <c r="AG118" s="75">
        <v>0</v>
      </c>
      <c r="AH118" s="75">
        <v>0</v>
      </c>
      <c r="AI118" s="75">
        <v>0</v>
      </c>
      <c r="AJ118" s="75">
        <v>0</v>
      </c>
      <c r="AK118" s="75">
        <v>0</v>
      </c>
      <c r="AL118" s="75">
        <v>0</v>
      </c>
      <c r="AM118" s="75">
        <v>0</v>
      </c>
      <c r="AN118" s="75">
        <v>0</v>
      </c>
      <c r="AO118" s="75">
        <v>0</v>
      </c>
      <c r="AP118" s="75">
        <v>0</v>
      </c>
      <c r="AQ118" s="75">
        <v>0</v>
      </c>
      <c r="AR118" s="75">
        <v>0</v>
      </c>
      <c r="AS118" s="75">
        <v>0</v>
      </c>
      <c r="AT118" s="75">
        <v>0</v>
      </c>
      <c r="AU118" s="75">
        <v>0</v>
      </c>
      <c r="AV118" s="75">
        <v>0</v>
      </c>
      <c r="AW118" s="75">
        <v>0</v>
      </c>
      <c r="AX118" s="75">
        <v>0</v>
      </c>
      <c r="AY118" s="75">
        <v>670000</v>
      </c>
      <c r="AZ118" s="75">
        <v>0</v>
      </c>
      <c r="BA118" s="75">
        <v>0</v>
      </c>
      <c r="BB118" s="75">
        <v>0</v>
      </c>
      <c r="BC118" s="75">
        <v>0</v>
      </c>
      <c r="BD118" s="75">
        <v>0</v>
      </c>
      <c r="BE118" s="75">
        <v>0</v>
      </c>
      <c r="BF118" s="75">
        <v>0</v>
      </c>
      <c r="BG118" s="75">
        <v>0</v>
      </c>
      <c r="BH118" s="75">
        <v>0</v>
      </c>
      <c r="BI118" s="75">
        <v>0</v>
      </c>
      <c r="BJ118" s="75">
        <v>0</v>
      </c>
      <c r="BK118" s="75">
        <v>280000</v>
      </c>
      <c r="BL118" s="75">
        <v>0</v>
      </c>
      <c r="BM118" s="75">
        <v>0</v>
      </c>
      <c r="BN118" s="75">
        <v>0</v>
      </c>
      <c r="BO118" s="75">
        <v>0</v>
      </c>
      <c r="BP118" s="75">
        <v>0</v>
      </c>
      <c r="BQ118" s="75">
        <v>0</v>
      </c>
      <c r="BR118" s="75">
        <v>0</v>
      </c>
      <c r="BS118" s="75">
        <v>290000</v>
      </c>
      <c r="BT118" s="75">
        <v>0</v>
      </c>
      <c r="BU118" s="75">
        <v>0</v>
      </c>
      <c r="BV118" s="75">
        <v>0</v>
      </c>
      <c r="BW118" s="75">
        <v>0</v>
      </c>
      <c r="BX118" s="75">
        <v>0</v>
      </c>
      <c r="BY118" s="76">
        <v>1726568.52</v>
      </c>
    </row>
    <row r="119" spans="1:77" x14ac:dyDescent="0.2">
      <c r="A119" s="73" t="s">
        <v>291</v>
      </c>
      <c r="B119" s="74" t="s">
        <v>434</v>
      </c>
      <c r="C119" s="73" t="s">
        <v>435</v>
      </c>
      <c r="D119" s="75">
        <v>0</v>
      </c>
      <c r="E119" s="75">
        <v>0</v>
      </c>
      <c r="F119" s="75">
        <v>0</v>
      </c>
      <c r="G119" s="75">
        <v>0</v>
      </c>
      <c r="H119" s="75">
        <v>0</v>
      </c>
      <c r="I119" s="75">
        <v>0</v>
      </c>
      <c r="J119" s="75">
        <v>0</v>
      </c>
      <c r="K119" s="75">
        <v>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5">
        <v>0</v>
      </c>
      <c r="V119" s="75">
        <v>47440</v>
      </c>
      <c r="W119" s="75">
        <v>0</v>
      </c>
      <c r="X119" s="75">
        <v>0</v>
      </c>
      <c r="Y119" s="75">
        <v>0</v>
      </c>
      <c r="Z119" s="75">
        <v>0</v>
      </c>
      <c r="AA119" s="75">
        <v>0</v>
      </c>
      <c r="AB119" s="75">
        <v>0</v>
      </c>
      <c r="AC119" s="75">
        <v>0</v>
      </c>
      <c r="AD119" s="75">
        <v>0</v>
      </c>
      <c r="AE119" s="75">
        <v>2430</v>
      </c>
      <c r="AF119" s="75">
        <v>0</v>
      </c>
      <c r="AG119" s="75">
        <v>0</v>
      </c>
      <c r="AH119" s="75">
        <v>0</v>
      </c>
      <c r="AI119" s="75">
        <v>0</v>
      </c>
      <c r="AJ119" s="75">
        <v>0</v>
      </c>
      <c r="AK119" s="75">
        <v>0</v>
      </c>
      <c r="AL119" s="75">
        <v>0</v>
      </c>
      <c r="AM119" s="75">
        <v>0</v>
      </c>
      <c r="AN119" s="75">
        <v>0</v>
      </c>
      <c r="AO119" s="75">
        <v>0</v>
      </c>
      <c r="AP119" s="75">
        <v>0</v>
      </c>
      <c r="AQ119" s="75">
        <v>0</v>
      </c>
      <c r="AR119" s="75">
        <v>0</v>
      </c>
      <c r="AS119" s="75">
        <v>0</v>
      </c>
      <c r="AT119" s="75">
        <v>0</v>
      </c>
      <c r="AU119" s="75">
        <v>0</v>
      </c>
      <c r="AV119" s="75">
        <v>0</v>
      </c>
      <c r="AW119" s="75">
        <v>0</v>
      </c>
      <c r="AX119" s="75">
        <v>0</v>
      </c>
      <c r="AY119" s="75">
        <v>0</v>
      </c>
      <c r="AZ119" s="75">
        <v>0</v>
      </c>
      <c r="BA119" s="75">
        <v>0</v>
      </c>
      <c r="BB119" s="75">
        <v>0</v>
      </c>
      <c r="BC119" s="75">
        <v>0</v>
      </c>
      <c r="BD119" s="75">
        <v>0</v>
      </c>
      <c r="BE119" s="75">
        <v>0</v>
      </c>
      <c r="BF119" s="75">
        <v>0</v>
      </c>
      <c r="BG119" s="75">
        <v>0</v>
      </c>
      <c r="BH119" s="75">
        <v>0</v>
      </c>
      <c r="BI119" s="75">
        <v>3140</v>
      </c>
      <c r="BJ119" s="75">
        <v>0</v>
      </c>
      <c r="BK119" s="75">
        <v>58606</v>
      </c>
      <c r="BL119" s="75">
        <v>0</v>
      </c>
      <c r="BM119" s="75">
        <v>0</v>
      </c>
      <c r="BN119" s="75">
        <v>0</v>
      </c>
      <c r="BO119" s="75">
        <v>0</v>
      </c>
      <c r="BP119" s="75">
        <v>0</v>
      </c>
      <c r="BQ119" s="75">
        <v>0</v>
      </c>
      <c r="BR119" s="75">
        <v>0</v>
      </c>
      <c r="BS119" s="75">
        <v>0</v>
      </c>
      <c r="BT119" s="75">
        <v>0</v>
      </c>
      <c r="BU119" s="75">
        <v>0</v>
      </c>
      <c r="BV119" s="75">
        <v>0</v>
      </c>
      <c r="BW119" s="75">
        <v>0</v>
      </c>
      <c r="BX119" s="75">
        <v>0</v>
      </c>
      <c r="BY119" s="76">
        <v>9825147.5299999993</v>
      </c>
    </row>
    <row r="120" spans="1:77" x14ac:dyDescent="0.2">
      <c r="A120" s="73" t="s">
        <v>291</v>
      </c>
      <c r="B120" s="74" t="s">
        <v>436</v>
      </c>
      <c r="C120" s="73" t="s">
        <v>437</v>
      </c>
      <c r="D120" s="75">
        <v>1573607.26</v>
      </c>
      <c r="E120" s="75">
        <v>384507.6</v>
      </c>
      <c r="F120" s="75">
        <v>898521</v>
      </c>
      <c r="G120" s="75">
        <v>293939.5</v>
      </c>
      <c r="H120" s="75">
        <v>170463.8</v>
      </c>
      <c r="I120" s="75">
        <v>246289.2</v>
      </c>
      <c r="J120" s="75">
        <v>2526652</v>
      </c>
      <c r="K120" s="75">
        <v>1136337.75</v>
      </c>
      <c r="L120" s="75">
        <v>106017.99</v>
      </c>
      <c r="M120" s="75">
        <v>2570163.41</v>
      </c>
      <c r="N120" s="75">
        <v>136294</v>
      </c>
      <c r="O120" s="75">
        <v>212433.7</v>
      </c>
      <c r="P120" s="75">
        <v>355734</v>
      </c>
      <c r="Q120" s="75">
        <v>406656</v>
      </c>
      <c r="R120" s="75">
        <v>0</v>
      </c>
      <c r="S120" s="75">
        <v>141971.72</v>
      </c>
      <c r="T120" s="75">
        <v>0</v>
      </c>
      <c r="U120" s="75">
        <v>131137</v>
      </c>
      <c r="V120" s="75">
        <v>1310734</v>
      </c>
      <c r="W120" s="75">
        <v>186500</v>
      </c>
      <c r="X120" s="75">
        <v>44400</v>
      </c>
      <c r="Y120" s="75">
        <v>63000</v>
      </c>
      <c r="Z120" s="75">
        <v>200503.08</v>
      </c>
      <c r="AA120" s="75">
        <v>95898</v>
      </c>
      <c r="AB120" s="75">
        <v>0</v>
      </c>
      <c r="AC120" s="75">
        <v>0</v>
      </c>
      <c r="AD120" s="75">
        <v>45080</v>
      </c>
      <c r="AE120" s="75">
        <v>5536019.6600000001</v>
      </c>
      <c r="AF120" s="75">
        <v>649500</v>
      </c>
      <c r="AG120" s="75">
        <v>81150</v>
      </c>
      <c r="AH120" s="75">
        <v>79658</v>
      </c>
      <c r="AI120" s="75">
        <v>85794</v>
      </c>
      <c r="AJ120" s="75">
        <v>329231.90000000002</v>
      </c>
      <c r="AK120" s="75">
        <v>247924</v>
      </c>
      <c r="AL120" s="75">
        <v>97353</v>
      </c>
      <c r="AM120" s="75">
        <v>333964.5</v>
      </c>
      <c r="AN120" s="75">
        <v>111589.79</v>
      </c>
      <c r="AO120" s="75">
        <v>145685.22</v>
      </c>
      <c r="AP120" s="75">
        <v>66390</v>
      </c>
      <c r="AQ120" s="75">
        <v>899170.07</v>
      </c>
      <c r="AR120" s="75">
        <v>352065</v>
      </c>
      <c r="AS120" s="75">
        <v>126881.57</v>
      </c>
      <c r="AT120" s="75">
        <v>209761</v>
      </c>
      <c r="AU120" s="75">
        <v>139222</v>
      </c>
      <c r="AV120" s="75">
        <v>197236.45</v>
      </c>
      <c r="AW120" s="75">
        <v>80085.350000000006</v>
      </c>
      <c r="AX120" s="75">
        <v>3206773.38</v>
      </c>
      <c r="AY120" s="75">
        <v>112763.01</v>
      </c>
      <c r="AZ120" s="75">
        <v>56750</v>
      </c>
      <c r="BA120" s="75">
        <v>218562</v>
      </c>
      <c r="BB120" s="75">
        <v>171781</v>
      </c>
      <c r="BC120" s="75">
        <v>113435</v>
      </c>
      <c r="BD120" s="75">
        <v>60000</v>
      </c>
      <c r="BE120" s="75">
        <v>241100</v>
      </c>
      <c r="BF120" s="75">
        <v>230974</v>
      </c>
      <c r="BG120" s="75">
        <v>0</v>
      </c>
      <c r="BH120" s="75">
        <v>0</v>
      </c>
      <c r="BI120" s="75">
        <v>1356788</v>
      </c>
      <c r="BJ120" s="75">
        <v>435850</v>
      </c>
      <c r="BK120" s="75">
        <v>105607</v>
      </c>
      <c r="BL120" s="75">
        <v>60029</v>
      </c>
      <c r="BM120" s="75">
        <v>31784</v>
      </c>
      <c r="BN120" s="75">
        <v>226998</v>
      </c>
      <c r="BO120" s="75">
        <v>30563</v>
      </c>
      <c r="BP120" s="75">
        <v>2364161.0699999998</v>
      </c>
      <c r="BQ120" s="75">
        <v>110028.96</v>
      </c>
      <c r="BR120" s="75">
        <v>70024</v>
      </c>
      <c r="BS120" s="75">
        <v>0</v>
      </c>
      <c r="BT120" s="75">
        <v>6900</v>
      </c>
      <c r="BU120" s="75">
        <v>840392.84</v>
      </c>
      <c r="BV120" s="75">
        <v>100668.04</v>
      </c>
      <c r="BW120" s="75">
        <v>150776.56</v>
      </c>
      <c r="BX120" s="75">
        <v>203064</v>
      </c>
      <c r="BY120" s="76">
        <v>26475164.129999995</v>
      </c>
    </row>
    <row r="121" spans="1:77" x14ac:dyDescent="0.2">
      <c r="A121" s="73" t="s">
        <v>291</v>
      </c>
      <c r="B121" s="74" t="s">
        <v>438</v>
      </c>
      <c r="C121" s="73" t="s">
        <v>439</v>
      </c>
      <c r="D121" s="87">
        <v>0</v>
      </c>
      <c r="E121" s="87">
        <v>0</v>
      </c>
      <c r="F121" s="87">
        <v>0</v>
      </c>
      <c r="G121" s="87">
        <v>0</v>
      </c>
      <c r="H121" s="87">
        <v>0</v>
      </c>
      <c r="I121" s="87">
        <v>0</v>
      </c>
      <c r="J121" s="87">
        <v>0</v>
      </c>
      <c r="K121" s="87">
        <v>0</v>
      </c>
      <c r="L121" s="87">
        <v>0</v>
      </c>
      <c r="M121" s="87">
        <v>0</v>
      </c>
      <c r="N121" s="87">
        <v>0</v>
      </c>
      <c r="O121" s="87">
        <v>0</v>
      </c>
      <c r="P121" s="87">
        <v>0</v>
      </c>
      <c r="Q121" s="87">
        <v>0</v>
      </c>
      <c r="R121" s="87">
        <v>0</v>
      </c>
      <c r="S121" s="87">
        <v>0</v>
      </c>
      <c r="T121" s="87">
        <v>0</v>
      </c>
      <c r="U121" s="87">
        <v>0</v>
      </c>
      <c r="V121" s="87">
        <v>0</v>
      </c>
      <c r="W121" s="87">
        <v>0</v>
      </c>
      <c r="X121" s="87">
        <v>0</v>
      </c>
      <c r="Y121" s="87">
        <v>0</v>
      </c>
      <c r="Z121" s="87">
        <v>0</v>
      </c>
      <c r="AA121" s="87">
        <v>0</v>
      </c>
      <c r="AB121" s="87">
        <v>0</v>
      </c>
      <c r="AC121" s="87">
        <v>0</v>
      </c>
      <c r="AD121" s="87">
        <v>0</v>
      </c>
      <c r="AE121" s="87">
        <v>0</v>
      </c>
      <c r="AF121" s="87">
        <v>0</v>
      </c>
      <c r="AG121" s="87">
        <v>0</v>
      </c>
      <c r="AH121" s="87">
        <v>0</v>
      </c>
      <c r="AI121" s="87">
        <v>0</v>
      </c>
      <c r="AJ121" s="87">
        <v>0</v>
      </c>
      <c r="AK121" s="87">
        <v>0</v>
      </c>
      <c r="AL121" s="87">
        <v>0</v>
      </c>
      <c r="AM121" s="87">
        <v>0</v>
      </c>
      <c r="AN121" s="87">
        <v>0</v>
      </c>
      <c r="AO121" s="87">
        <v>0</v>
      </c>
      <c r="AP121" s="87">
        <v>0</v>
      </c>
      <c r="AQ121" s="87">
        <v>0</v>
      </c>
      <c r="AR121" s="87">
        <v>0</v>
      </c>
      <c r="AS121" s="87">
        <v>0</v>
      </c>
      <c r="AT121" s="87">
        <v>0</v>
      </c>
      <c r="AU121" s="87">
        <v>0</v>
      </c>
      <c r="AV121" s="87">
        <v>0</v>
      </c>
      <c r="AW121" s="87">
        <v>0</v>
      </c>
      <c r="AX121" s="87">
        <v>0</v>
      </c>
      <c r="AY121" s="87">
        <v>0</v>
      </c>
      <c r="AZ121" s="87">
        <v>0</v>
      </c>
      <c r="BA121" s="87">
        <v>0</v>
      </c>
      <c r="BB121" s="87">
        <v>0</v>
      </c>
      <c r="BC121" s="87">
        <v>0</v>
      </c>
      <c r="BD121" s="87">
        <v>0</v>
      </c>
      <c r="BE121" s="87">
        <v>0</v>
      </c>
      <c r="BF121" s="87">
        <v>0</v>
      </c>
      <c r="BG121" s="87">
        <v>0</v>
      </c>
      <c r="BH121" s="87">
        <v>0</v>
      </c>
      <c r="BI121" s="87">
        <v>0</v>
      </c>
      <c r="BJ121" s="87">
        <v>0</v>
      </c>
      <c r="BK121" s="87">
        <v>0</v>
      </c>
      <c r="BL121" s="87">
        <v>0</v>
      </c>
      <c r="BM121" s="87">
        <v>0</v>
      </c>
      <c r="BN121" s="87">
        <v>0</v>
      </c>
      <c r="BO121" s="87">
        <v>0</v>
      </c>
      <c r="BP121" s="87">
        <v>0</v>
      </c>
      <c r="BQ121" s="87">
        <v>0</v>
      </c>
      <c r="BR121" s="87">
        <v>0</v>
      </c>
      <c r="BS121" s="87">
        <v>0</v>
      </c>
      <c r="BT121" s="87">
        <v>0</v>
      </c>
      <c r="BU121" s="87">
        <v>0</v>
      </c>
      <c r="BV121" s="87">
        <v>0</v>
      </c>
      <c r="BW121" s="87">
        <v>0</v>
      </c>
      <c r="BX121" s="87">
        <v>0</v>
      </c>
      <c r="BY121" s="76">
        <v>6881874</v>
      </c>
    </row>
    <row r="122" spans="1:77" x14ac:dyDescent="0.2">
      <c r="A122" s="73" t="s">
        <v>291</v>
      </c>
      <c r="B122" s="74" t="s">
        <v>440</v>
      </c>
      <c r="C122" s="73" t="s">
        <v>441</v>
      </c>
      <c r="D122" s="75">
        <v>0</v>
      </c>
      <c r="E122" s="75">
        <v>40000</v>
      </c>
      <c r="F122" s="75">
        <v>0</v>
      </c>
      <c r="G122" s="75">
        <v>0</v>
      </c>
      <c r="H122" s="75">
        <v>0</v>
      </c>
      <c r="I122" s="75">
        <v>0</v>
      </c>
      <c r="J122" s="75">
        <v>0</v>
      </c>
      <c r="K122" s="75">
        <v>0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15000</v>
      </c>
      <c r="T122" s="75">
        <v>0</v>
      </c>
      <c r="U122" s="75">
        <v>0</v>
      </c>
      <c r="V122" s="75">
        <v>0</v>
      </c>
      <c r="W122" s="75">
        <v>63500</v>
      </c>
      <c r="X122" s="75">
        <v>0</v>
      </c>
      <c r="Y122" s="75">
        <v>3000</v>
      </c>
      <c r="Z122" s="75">
        <v>0</v>
      </c>
      <c r="AA122" s="75">
        <v>0</v>
      </c>
      <c r="AB122" s="75">
        <v>0</v>
      </c>
      <c r="AC122" s="75">
        <v>0</v>
      </c>
      <c r="AD122" s="75">
        <v>0</v>
      </c>
      <c r="AE122" s="75">
        <v>0</v>
      </c>
      <c r="AF122" s="75">
        <v>0</v>
      </c>
      <c r="AG122" s="75">
        <v>0</v>
      </c>
      <c r="AH122" s="75">
        <v>0</v>
      </c>
      <c r="AI122" s="75">
        <v>0</v>
      </c>
      <c r="AJ122" s="75">
        <v>0</v>
      </c>
      <c r="AK122" s="75">
        <v>0</v>
      </c>
      <c r="AL122" s="75">
        <v>0</v>
      </c>
      <c r="AM122" s="75">
        <v>0</v>
      </c>
      <c r="AN122" s="75">
        <v>0</v>
      </c>
      <c r="AO122" s="75">
        <v>5580</v>
      </c>
      <c r="AP122" s="75">
        <v>3000</v>
      </c>
      <c r="AQ122" s="75">
        <v>0</v>
      </c>
      <c r="AR122" s="75">
        <v>0</v>
      </c>
      <c r="AS122" s="75">
        <v>0</v>
      </c>
      <c r="AT122" s="75">
        <v>0</v>
      </c>
      <c r="AU122" s="75">
        <v>0</v>
      </c>
      <c r="AV122" s="75">
        <v>0</v>
      </c>
      <c r="AW122" s="75">
        <v>0</v>
      </c>
      <c r="AX122" s="75">
        <v>0</v>
      </c>
      <c r="AY122" s="75">
        <v>670</v>
      </c>
      <c r="AZ122" s="75">
        <v>0</v>
      </c>
      <c r="BA122" s="75">
        <v>0</v>
      </c>
      <c r="BB122" s="75">
        <v>0</v>
      </c>
      <c r="BC122" s="75">
        <v>0</v>
      </c>
      <c r="BD122" s="75">
        <v>0</v>
      </c>
      <c r="BE122" s="75">
        <v>3000</v>
      </c>
      <c r="BF122" s="75">
        <v>0</v>
      </c>
      <c r="BG122" s="75">
        <v>0</v>
      </c>
      <c r="BH122" s="75">
        <v>0</v>
      </c>
      <c r="BI122" s="75">
        <v>159960</v>
      </c>
      <c r="BJ122" s="75">
        <v>0</v>
      </c>
      <c r="BK122" s="75">
        <v>0</v>
      </c>
      <c r="BL122" s="75">
        <v>0</v>
      </c>
      <c r="BM122" s="75">
        <v>0</v>
      </c>
      <c r="BN122" s="75">
        <v>0</v>
      </c>
      <c r="BO122" s="75">
        <v>17320</v>
      </c>
      <c r="BP122" s="75">
        <v>0</v>
      </c>
      <c r="BQ122" s="75">
        <v>0</v>
      </c>
      <c r="BR122" s="75">
        <v>0</v>
      </c>
      <c r="BS122" s="75">
        <v>0</v>
      </c>
      <c r="BT122" s="75">
        <v>0</v>
      </c>
      <c r="BU122" s="75">
        <v>0</v>
      </c>
      <c r="BV122" s="75">
        <v>0</v>
      </c>
      <c r="BW122" s="75">
        <v>0</v>
      </c>
      <c r="BX122" s="75">
        <v>0</v>
      </c>
      <c r="BY122" s="76">
        <v>2091554.95</v>
      </c>
    </row>
    <row r="123" spans="1:77" x14ac:dyDescent="0.2">
      <c r="A123" s="73" t="s">
        <v>291</v>
      </c>
      <c r="B123" s="74" t="s">
        <v>442</v>
      </c>
      <c r="C123" s="73" t="s">
        <v>443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5">
        <v>0</v>
      </c>
      <c r="V123" s="75">
        <v>660189</v>
      </c>
      <c r="W123" s="75">
        <v>0</v>
      </c>
      <c r="X123" s="75">
        <v>0</v>
      </c>
      <c r="Y123" s="75">
        <v>0</v>
      </c>
      <c r="Z123" s="75">
        <v>0</v>
      </c>
      <c r="AA123" s="75">
        <v>0</v>
      </c>
      <c r="AB123" s="75">
        <v>0</v>
      </c>
      <c r="AC123" s="75">
        <v>0</v>
      </c>
      <c r="AD123" s="75">
        <v>0</v>
      </c>
      <c r="AE123" s="75">
        <v>0</v>
      </c>
      <c r="AF123" s="75">
        <v>0</v>
      </c>
      <c r="AG123" s="75">
        <v>0</v>
      </c>
      <c r="AH123" s="75">
        <v>0</v>
      </c>
      <c r="AI123" s="75">
        <v>0</v>
      </c>
      <c r="AJ123" s="75">
        <v>0</v>
      </c>
      <c r="AK123" s="75">
        <v>0</v>
      </c>
      <c r="AL123" s="75">
        <v>0</v>
      </c>
      <c r="AM123" s="75">
        <v>0</v>
      </c>
      <c r="AN123" s="75">
        <v>0</v>
      </c>
      <c r="AO123" s="75">
        <v>0</v>
      </c>
      <c r="AP123" s="75">
        <v>0</v>
      </c>
      <c r="AQ123" s="75">
        <v>20880</v>
      </c>
      <c r="AR123" s="75">
        <v>0</v>
      </c>
      <c r="AS123" s="75">
        <v>0</v>
      </c>
      <c r="AT123" s="75">
        <v>0</v>
      </c>
      <c r="AU123" s="75">
        <v>0</v>
      </c>
      <c r="AV123" s="75">
        <v>0</v>
      </c>
      <c r="AW123" s="75">
        <v>0</v>
      </c>
      <c r="AX123" s="75">
        <v>0</v>
      </c>
      <c r="AY123" s="75">
        <v>0</v>
      </c>
      <c r="AZ123" s="75">
        <v>0</v>
      </c>
      <c r="BA123" s="75">
        <v>0</v>
      </c>
      <c r="BB123" s="75">
        <v>0</v>
      </c>
      <c r="BC123" s="75">
        <v>0</v>
      </c>
      <c r="BD123" s="75">
        <v>0</v>
      </c>
      <c r="BE123" s="75">
        <v>0</v>
      </c>
      <c r="BF123" s="75">
        <v>0</v>
      </c>
      <c r="BG123" s="75">
        <v>0</v>
      </c>
      <c r="BH123" s="75">
        <v>0</v>
      </c>
      <c r="BI123" s="75">
        <v>0</v>
      </c>
      <c r="BJ123" s="75">
        <v>0</v>
      </c>
      <c r="BK123" s="75">
        <v>0</v>
      </c>
      <c r="BL123" s="75">
        <v>0</v>
      </c>
      <c r="BM123" s="75">
        <v>0</v>
      </c>
      <c r="BN123" s="75">
        <v>0</v>
      </c>
      <c r="BO123" s="75">
        <v>0</v>
      </c>
      <c r="BP123" s="75">
        <v>0</v>
      </c>
      <c r="BQ123" s="75">
        <v>0</v>
      </c>
      <c r="BR123" s="75">
        <v>0</v>
      </c>
      <c r="BS123" s="75">
        <v>0</v>
      </c>
      <c r="BT123" s="75">
        <v>0</v>
      </c>
      <c r="BU123" s="75">
        <v>0</v>
      </c>
      <c r="BV123" s="75">
        <v>0</v>
      </c>
      <c r="BW123" s="75">
        <v>0</v>
      </c>
      <c r="BX123" s="75">
        <v>0</v>
      </c>
      <c r="BY123" s="76">
        <v>3386225.1799999997</v>
      </c>
    </row>
    <row r="124" spans="1:77" x14ac:dyDescent="0.2">
      <c r="A124" s="73" t="s">
        <v>291</v>
      </c>
      <c r="B124" s="74" t="s">
        <v>444</v>
      </c>
      <c r="C124" s="73" t="s">
        <v>445</v>
      </c>
      <c r="D124" s="75">
        <v>92100</v>
      </c>
      <c r="E124" s="75">
        <v>67880</v>
      </c>
      <c r="F124" s="75">
        <v>0</v>
      </c>
      <c r="G124" s="75">
        <v>0</v>
      </c>
      <c r="H124" s="75">
        <v>15810</v>
      </c>
      <c r="I124" s="75">
        <v>0</v>
      </c>
      <c r="J124" s="75">
        <v>0</v>
      </c>
      <c r="K124" s="75">
        <v>0</v>
      </c>
      <c r="L124" s="75">
        <v>0</v>
      </c>
      <c r="M124" s="75">
        <v>0</v>
      </c>
      <c r="N124" s="75">
        <v>1200</v>
      </c>
      <c r="O124" s="75">
        <v>0</v>
      </c>
      <c r="P124" s="75">
        <v>36680</v>
      </c>
      <c r="Q124" s="75">
        <v>8640</v>
      </c>
      <c r="R124" s="75">
        <v>0</v>
      </c>
      <c r="S124" s="75">
        <v>0</v>
      </c>
      <c r="T124" s="75">
        <v>69726.399999999994</v>
      </c>
      <c r="U124" s="75">
        <v>20720</v>
      </c>
      <c r="V124" s="75">
        <v>423787.5</v>
      </c>
      <c r="W124" s="75">
        <v>8240</v>
      </c>
      <c r="X124" s="75">
        <v>18405</v>
      </c>
      <c r="Y124" s="75">
        <v>16280</v>
      </c>
      <c r="Z124" s="75">
        <v>960</v>
      </c>
      <c r="AA124" s="75">
        <v>960</v>
      </c>
      <c r="AB124" s="75">
        <v>56960</v>
      </c>
      <c r="AC124" s="75">
        <v>0</v>
      </c>
      <c r="AD124" s="75">
        <v>3680</v>
      </c>
      <c r="AE124" s="75">
        <v>199300</v>
      </c>
      <c r="AF124" s="75">
        <v>0</v>
      </c>
      <c r="AG124" s="75">
        <v>1440</v>
      </c>
      <c r="AH124" s="75">
        <v>2400</v>
      </c>
      <c r="AI124" s="75">
        <v>1200</v>
      </c>
      <c r="AJ124" s="75">
        <v>480</v>
      </c>
      <c r="AK124" s="75">
        <v>960</v>
      </c>
      <c r="AL124" s="75">
        <v>1920</v>
      </c>
      <c r="AM124" s="75">
        <v>0</v>
      </c>
      <c r="AN124" s="75">
        <v>1920</v>
      </c>
      <c r="AO124" s="75">
        <v>4640</v>
      </c>
      <c r="AP124" s="75">
        <v>5200</v>
      </c>
      <c r="AQ124" s="75">
        <v>41760</v>
      </c>
      <c r="AR124" s="75">
        <v>30780</v>
      </c>
      <c r="AS124" s="75">
        <v>0</v>
      </c>
      <c r="AT124" s="75">
        <v>0</v>
      </c>
      <c r="AU124" s="75">
        <v>1720</v>
      </c>
      <c r="AV124" s="75">
        <v>2720</v>
      </c>
      <c r="AW124" s="75">
        <v>4880</v>
      </c>
      <c r="AX124" s="75">
        <v>46200</v>
      </c>
      <c r="AY124" s="75">
        <v>8320</v>
      </c>
      <c r="AZ124" s="75">
        <v>9060</v>
      </c>
      <c r="BA124" s="75">
        <v>0</v>
      </c>
      <c r="BB124" s="75">
        <v>0</v>
      </c>
      <c r="BC124" s="75">
        <v>7000</v>
      </c>
      <c r="BD124" s="75">
        <v>10000</v>
      </c>
      <c r="BE124" s="75">
        <v>91930</v>
      </c>
      <c r="BF124" s="75">
        <v>4800</v>
      </c>
      <c r="BG124" s="75">
        <v>22768</v>
      </c>
      <c r="BH124" s="75">
        <v>5921</v>
      </c>
      <c r="BI124" s="75">
        <v>39264</v>
      </c>
      <c r="BJ124" s="75">
        <v>110380</v>
      </c>
      <c r="BK124" s="75">
        <v>0</v>
      </c>
      <c r="BL124" s="75">
        <v>5520</v>
      </c>
      <c r="BM124" s="75">
        <v>17630</v>
      </c>
      <c r="BN124" s="75">
        <v>0</v>
      </c>
      <c r="BO124" s="75">
        <v>10960</v>
      </c>
      <c r="BP124" s="75">
        <v>52490</v>
      </c>
      <c r="BQ124" s="75">
        <v>2880</v>
      </c>
      <c r="BR124" s="75">
        <v>0</v>
      </c>
      <c r="BS124" s="75">
        <v>50240</v>
      </c>
      <c r="BT124" s="75">
        <v>92000</v>
      </c>
      <c r="BU124" s="75">
        <v>47660</v>
      </c>
      <c r="BV124" s="75">
        <v>1120</v>
      </c>
      <c r="BW124" s="75">
        <v>7040</v>
      </c>
      <c r="BX124" s="75">
        <v>2100</v>
      </c>
      <c r="BY124" s="76">
        <v>3733606.9899999998</v>
      </c>
    </row>
    <row r="125" spans="1:77" x14ac:dyDescent="0.2">
      <c r="A125" s="73" t="s">
        <v>291</v>
      </c>
      <c r="B125" s="74" t="s">
        <v>446</v>
      </c>
      <c r="C125" s="73" t="s">
        <v>447</v>
      </c>
      <c r="D125" s="75">
        <v>0</v>
      </c>
      <c r="E125" s="75">
        <v>0</v>
      </c>
      <c r="F125" s="75">
        <v>0</v>
      </c>
      <c r="G125" s="75">
        <v>0</v>
      </c>
      <c r="H125" s="75">
        <v>0</v>
      </c>
      <c r="I125" s="75">
        <v>0</v>
      </c>
      <c r="J125" s="75">
        <v>0</v>
      </c>
      <c r="K125" s="75">
        <v>0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5">
        <v>0</v>
      </c>
      <c r="V125" s="75">
        <v>0</v>
      </c>
      <c r="W125" s="75">
        <v>0</v>
      </c>
      <c r="X125" s="75">
        <v>0</v>
      </c>
      <c r="Y125" s="75">
        <v>0</v>
      </c>
      <c r="Z125" s="75">
        <v>0</v>
      </c>
      <c r="AA125" s="75">
        <v>0</v>
      </c>
      <c r="AB125" s="75">
        <v>0</v>
      </c>
      <c r="AC125" s="75">
        <v>0</v>
      </c>
      <c r="AD125" s="75">
        <v>0</v>
      </c>
      <c r="AE125" s="75">
        <v>0</v>
      </c>
      <c r="AF125" s="75">
        <v>0</v>
      </c>
      <c r="AG125" s="75">
        <v>0</v>
      </c>
      <c r="AH125" s="75">
        <v>0</v>
      </c>
      <c r="AI125" s="75">
        <v>0</v>
      </c>
      <c r="AJ125" s="75">
        <v>0</v>
      </c>
      <c r="AK125" s="75">
        <v>0</v>
      </c>
      <c r="AL125" s="75">
        <v>0</v>
      </c>
      <c r="AM125" s="75">
        <v>0</v>
      </c>
      <c r="AN125" s="75">
        <v>0</v>
      </c>
      <c r="AO125" s="75">
        <v>0</v>
      </c>
      <c r="AP125" s="75">
        <v>0</v>
      </c>
      <c r="AQ125" s="75">
        <v>36614</v>
      </c>
      <c r="AR125" s="75">
        <v>0</v>
      </c>
      <c r="AS125" s="75">
        <v>0</v>
      </c>
      <c r="AT125" s="75">
        <v>0</v>
      </c>
      <c r="AU125" s="75">
        <v>0</v>
      </c>
      <c r="AV125" s="75">
        <v>0</v>
      </c>
      <c r="AW125" s="75">
        <v>0</v>
      </c>
      <c r="AX125" s="75">
        <v>0</v>
      </c>
      <c r="AY125" s="75">
        <v>0</v>
      </c>
      <c r="AZ125" s="75">
        <v>0</v>
      </c>
      <c r="BA125" s="75">
        <v>0</v>
      </c>
      <c r="BB125" s="75">
        <v>0</v>
      </c>
      <c r="BC125" s="75">
        <v>0</v>
      </c>
      <c r="BD125" s="75">
        <v>0</v>
      </c>
      <c r="BE125" s="75">
        <v>0</v>
      </c>
      <c r="BF125" s="75">
        <v>0</v>
      </c>
      <c r="BG125" s="75">
        <v>0</v>
      </c>
      <c r="BH125" s="75">
        <v>0</v>
      </c>
      <c r="BI125" s="75">
        <v>0</v>
      </c>
      <c r="BJ125" s="75">
        <v>0</v>
      </c>
      <c r="BK125" s="75">
        <v>0</v>
      </c>
      <c r="BL125" s="75">
        <v>0</v>
      </c>
      <c r="BM125" s="75">
        <v>0</v>
      </c>
      <c r="BN125" s="75">
        <v>0</v>
      </c>
      <c r="BO125" s="75">
        <v>0</v>
      </c>
      <c r="BP125" s="75">
        <v>0</v>
      </c>
      <c r="BQ125" s="75">
        <v>0</v>
      </c>
      <c r="BR125" s="75">
        <v>0</v>
      </c>
      <c r="BS125" s="75">
        <v>0</v>
      </c>
      <c r="BT125" s="75">
        <v>0</v>
      </c>
      <c r="BU125" s="75">
        <v>0</v>
      </c>
      <c r="BV125" s="75">
        <v>0</v>
      </c>
      <c r="BW125" s="75">
        <v>0</v>
      </c>
      <c r="BX125" s="75">
        <v>0</v>
      </c>
      <c r="BY125" s="76">
        <v>751601115.55000007</v>
      </c>
    </row>
    <row r="126" spans="1:77" x14ac:dyDescent="0.2">
      <c r="A126" s="73" t="s">
        <v>291</v>
      </c>
      <c r="B126" s="74" t="s">
        <v>448</v>
      </c>
      <c r="C126" s="73" t="s">
        <v>449</v>
      </c>
      <c r="D126" s="75">
        <v>193240</v>
      </c>
      <c r="E126" s="75">
        <v>60630</v>
      </c>
      <c r="F126" s="75">
        <v>0</v>
      </c>
      <c r="G126" s="75">
        <v>0</v>
      </c>
      <c r="H126" s="75">
        <v>0</v>
      </c>
      <c r="I126" s="75">
        <v>16300</v>
      </c>
      <c r="J126" s="75">
        <v>0</v>
      </c>
      <c r="K126" s="75">
        <v>0</v>
      </c>
      <c r="L126" s="75">
        <v>0</v>
      </c>
      <c r="M126" s="75">
        <v>0</v>
      </c>
      <c r="N126" s="75">
        <v>0</v>
      </c>
      <c r="O126" s="75">
        <v>0</v>
      </c>
      <c r="P126" s="75">
        <v>48613</v>
      </c>
      <c r="Q126" s="75">
        <v>7200</v>
      </c>
      <c r="R126" s="75">
        <v>0</v>
      </c>
      <c r="S126" s="75">
        <v>0</v>
      </c>
      <c r="T126" s="75">
        <v>46470.43</v>
      </c>
      <c r="U126" s="75">
        <v>58600</v>
      </c>
      <c r="V126" s="75">
        <v>644301.81000000006</v>
      </c>
      <c r="W126" s="75">
        <v>94330</v>
      </c>
      <c r="X126" s="75">
        <v>61922</v>
      </c>
      <c r="Y126" s="75">
        <v>38600.36</v>
      </c>
      <c r="Z126" s="75">
        <v>0</v>
      </c>
      <c r="AA126" s="75">
        <v>3000</v>
      </c>
      <c r="AB126" s="75">
        <v>97439.12</v>
      </c>
      <c r="AC126" s="75">
        <v>0</v>
      </c>
      <c r="AD126" s="75">
        <v>4933</v>
      </c>
      <c r="AE126" s="75">
        <v>33880</v>
      </c>
      <c r="AF126" s="75">
        <v>0</v>
      </c>
      <c r="AG126" s="75">
        <v>2400</v>
      </c>
      <c r="AH126" s="75">
        <v>1250</v>
      </c>
      <c r="AI126" s="75">
        <v>1000</v>
      </c>
      <c r="AJ126" s="75">
        <v>0</v>
      </c>
      <c r="AK126" s="75">
        <v>3600</v>
      </c>
      <c r="AL126" s="75">
        <v>0</v>
      </c>
      <c r="AM126" s="75">
        <v>0</v>
      </c>
      <c r="AN126" s="75">
        <v>1500</v>
      </c>
      <c r="AO126" s="75">
        <v>2779.89</v>
      </c>
      <c r="AP126" s="75">
        <v>17874.41</v>
      </c>
      <c r="AQ126" s="75">
        <v>49036.5</v>
      </c>
      <c r="AR126" s="75">
        <v>0</v>
      </c>
      <c r="AS126" s="75">
        <v>0</v>
      </c>
      <c r="AT126" s="75">
        <v>0</v>
      </c>
      <c r="AU126" s="75">
        <v>0</v>
      </c>
      <c r="AV126" s="75">
        <v>24500</v>
      </c>
      <c r="AW126" s="75">
        <v>2998</v>
      </c>
      <c r="AX126" s="75">
        <v>0</v>
      </c>
      <c r="AY126" s="75">
        <v>80124</v>
      </c>
      <c r="AZ126" s="75">
        <v>30589</v>
      </c>
      <c r="BA126" s="75">
        <v>0</v>
      </c>
      <c r="BB126" s="75">
        <v>0</v>
      </c>
      <c r="BC126" s="75">
        <v>0</v>
      </c>
      <c r="BD126" s="75">
        <v>18218.8</v>
      </c>
      <c r="BE126" s="75">
        <v>216535.59</v>
      </c>
      <c r="BF126" s="75">
        <v>8000</v>
      </c>
      <c r="BG126" s="75">
        <v>23196</v>
      </c>
      <c r="BH126" s="75">
        <v>12000</v>
      </c>
      <c r="BI126" s="75">
        <v>22619</v>
      </c>
      <c r="BJ126" s="75">
        <v>264160</v>
      </c>
      <c r="BK126" s="75">
        <v>3350</v>
      </c>
      <c r="BL126" s="75">
        <v>9950</v>
      </c>
      <c r="BM126" s="75">
        <v>47800</v>
      </c>
      <c r="BN126" s="75">
        <v>0</v>
      </c>
      <c r="BO126" s="75">
        <v>17300</v>
      </c>
      <c r="BP126" s="75">
        <v>52090</v>
      </c>
      <c r="BQ126" s="75">
        <v>5100</v>
      </c>
      <c r="BR126" s="75">
        <v>0</v>
      </c>
      <c r="BS126" s="75">
        <v>102250</v>
      </c>
      <c r="BT126" s="75">
        <v>87519.99</v>
      </c>
      <c r="BU126" s="75">
        <v>49390</v>
      </c>
      <c r="BV126" s="75">
        <v>0</v>
      </c>
      <c r="BW126" s="75">
        <v>16930</v>
      </c>
      <c r="BX126" s="75">
        <v>4850</v>
      </c>
      <c r="BY126" s="76">
        <v>71345524.960000008</v>
      </c>
    </row>
    <row r="127" spans="1:77" x14ac:dyDescent="0.2">
      <c r="A127" s="73" t="s">
        <v>291</v>
      </c>
      <c r="B127" s="74" t="s">
        <v>450</v>
      </c>
      <c r="C127" s="73" t="s">
        <v>451</v>
      </c>
      <c r="D127" s="75">
        <v>0</v>
      </c>
      <c r="E127" s="75">
        <v>0</v>
      </c>
      <c r="F127" s="75">
        <v>0</v>
      </c>
      <c r="G127" s="75">
        <v>0</v>
      </c>
      <c r="H127" s="75">
        <v>0</v>
      </c>
      <c r="I127" s="75">
        <v>0</v>
      </c>
      <c r="J127" s="75">
        <v>0</v>
      </c>
      <c r="K127" s="75">
        <v>0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5">
        <v>0</v>
      </c>
      <c r="V127" s="75">
        <v>506220.7</v>
      </c>
      <c r="W127" s="75">
        <v>0</v>
      </c>
      <c r="X127" s="75">
        <v>0</v>
      </c>
      <c r="Y127" s="75">
        <v>0</v>
      </c>
      <c r="Z127" s="75">
        <v>0</v>
      </c>
      <c r="AA127" s="75">
        <v>0</v>
      </c>
      <c r="AB127" s="75">
        <v>0</v>
      </c>
      <c r="AC127" s="75">
        <v>180963.76</v>
      </c>
      <c r="AD127" s="75">
        <v>0</v>
      </c>
      <c r="AE127" s="75">
        <v>0</v>
      </c>
      <c r="AF127" s="75">
        <v>0</v>
      </c>
      <c r="AG127" s="75">
        <v>0</v>
      </c>
      <c r="AH127" s="75">
        <v>0</v>
      </c>
      <c r="AI127" s="75">
        <v>0</v>
      </c>
      <c r="AJ127" s="75">
        <v>0</v>
      </c>
      <c r="AK127" s="75">
        <v>0</v>
      </c>
      <c r="AL127" s="75">
        <v>0</v>
      </c>
      <c r="AM127" s="75">
        <v>0</v>
      </c>
      <c r="AN127" s="75">
        <v>0</v>
      </c>
      <c r="AO127" s="75">
        <v>0</v>
      </c>
      <c r="AP127" s="75">
        <v>0</v>
      </c>
      <c r="AQ127" s="75">
        <v>45640</v>
      </c>
      <c r="AR127" s="75">
        <v>0</v>
      </c>
      <c r="AS127" s="75">
        <v>0</v>
      </c>
      <c r="AT127" s="75">
        <v>0</v>
      </c>
      <c r="AU127" s="75">
        <v>0</v>
      </c>
      <c r="AV127" s="75">
        <v>0</v>
      </c>
      <c r="AW127" s="75">
        <v>0</v>
      </c>
      <c r="AX127" s="75">
        <v>0</v>
      </c>
      <c r="AY127" s="75">
        <v>0</v>
      </c>
      <c r="AZ127" s="75">
        <v>0</v>
      </c>
      <c r="BA127" s="75">
        <v>0</v>
      </c>
      <c r="BB127" s="75">
        <v>0</v>
      </c>
      <c r="BC127" s="75">
        <v>0</v>
      </c>
      <c r="BD127" s="75">
        <v>0</v>
      </c>
      <c r="BE127" s="75">
        <v>0</v>
      </c>
      <c r="BF127" s="75">
        <v>0</v>
      </c>
      <c r="BG127" s="75">
        <v>0</v>
      </c>
      <c r="BH127" s="75">
        <v>0</v>
      </c>
      <c r="BI127" s="75">
        <v>0</v>
      </c>
      <c r="BJ127" s="75">
        <v>0</v>
      </c>
      <c r="BK127" s="75">
        <v>0</v>
      </c>
      <c r="BL127" s="75">
        <v>0</v>
      </c>
      <c r="BM127" s="75">
        <v>4040</v>
      </c>
      <c r="BN127" s="75">
        <v>0</v>
      </c>
      <c r="BO127" s="75">
        <v>0</v>
      </c>
      <c r="BP127" s="75">
        <v>0</v>
      </c>
      <c r="BQ127" s="75">
        <v>0</v>
      </c>
      <c r="BR127" s="75">
        <v>0</v>
      </c>
      <c r="BS127" s="75">
        <v>0</v>
      </c>
      <c r="BT127" s="75">
        <v>0</v>
      </c>
      <c r="BU127" s="75">
        <v>0</v>
      </c>
      <c r="BV127" s="75">
        <v>0</v>
      </c>
      <c r="BW127" s="75">
        <v>0</v>
      </c>
      <c r="BX127" s="75">
        <v>0</v>
      </c>
      <c r="BY127" s="76">
        <v>13293470.92</v>
      </c>
    </row>
    <row r="128" spans="1:77" x14ac:dyDescent="0.2">
      <c r="A128" s="73" t="s">
        <v>291</v>
      </c>
      <c r="B128" s="74" t="s">
        <v>452</v>
      </c>
      <c r="C128" s="73" t="s">
        <v>453</v>
      </c>
      <c r="D128" s="75">
        <v>198827</v>
      </c>
      <c r="E128" s="75">
        <v>75065.8</v>
      </c>
      <c r="F128" s="75">
        <v>28472</v>
      </c>
      <c r="G128" s="75">
        <v>3965</v>
      </c>
      <c r="H128" s="75">
        <v>5011</v>
      </c>
      <c r="I128" s="75">
        <v>0</v>
      </c>
      <c r="J128" s="75">
        <v>65753</v>
      </c>
      <c r="K128" s="75">
        <v>2544</v>
      </c>
      <c r="L128" s="75">
        <v>33118.800000000003</v>
      </c>
      <c r="M128" s="75">
        <v>25433</v>
      </c>
      <c r="N128" s="75">
        <v>0</v>
      </c>
      <c r="O128" s="75">
        <v>460</v>
      </c>
      <c r="P128" s="75">
        <v>319498</v>
      </c>
      <c r="Q128" s="75">
        <v>1440</v>
      </c>
      <c r="R128" s="75">
        <v>206761.86</v>
      </c>
      <c r="S128" s="75">
        <v>0</v>
      </c>
      <c r="T128" s="75">
        <v>155900</v>
      </c>
      <c r="U128" s="75">
        <v>47784.63</v>
      </c>
      <c r="V128" s="75">
        <v>509302</v>
      </c>
      <c r="W128" s="75">
        <v>90183.75</v>
      </c>
      <c r="X128" s="75">
        <v>31054</v>
      </c>
      <c r="Y128" s="75">
        <v>16396</v>
      </c>
      <c r="Z128" s="75">
        <v>0</v>
      </c>
      <c r="AA128" s="75">
        <v>0</v>
      </c>
      <c r="AB128" s="75">
        <v>162820</v>
      </c>
      <c r="AC128" s="75">
        <v>0</v>
      </c>
      <c r="AD128" s="75">
        <v>5620</v>
      </c>
      <c r="AE128" s="75">
        <v>215974</v>
      </c>
      <c r="AF128" s="75">
        <v>0</v>
      </c>
      <c r="AG128" s="75">
        <v>0</v>
      </c>
      <c r="AH128" s="75">
        <v>300</v>
      </c>
      <c r="AI128" s="75">
        <v>500</v>
      </c>
      <c r="AJ128" s="75">
        <v>0</v>
      </c>
      <c r="AK128" s="75">
        <v>1667</v>
      </c>
      <c r="AL128" s="75">
        <v>0</v>
      </c>
      <c r="AM128" s="75">
        <v>0</v>
      </c>
      <c r="AN128" s="75">
        <v>400</v>
      </c>
      <c r="AO128" s="75">
        <v>1025</v>
      </c>
      <c r="AP128" s="75">
        <v>17119</v>
      </c>
      <c r="AQ128" s="75">
        <v>74019</v>
      </c>
      <c r="AR128" s="75">
        <v>0</v>
      </c>
      <c r="AS128" s="75">
        <v>0</v>
      </c>
      <c r="AT128" s="75">
        <v>0</v>
      </c>
      <c r="AU128" s="75">
        <v>1000</v>
      </c>
      <c r="AV128" s="75">
        <v>47807</v>
      </c>
      <c r="AW128" s="75">
        <v>73661</v>
      </c>
      <c r="AX128" s="75">
        <v>119795</v>
      </c>
      <c r="AY128" s="75">
        <v>121161</v>
      </c>
      <c r="AZ128" s="75">
        <v>29039.52</v>
      </c>
      <c r="BA128" s="75">
        <v>2720</v>
      </c>
      <c r="BB128" s="75">
        <v>0</v>
      </c>
      <c r="BC128" s="75">
        <v>3735.05</v>
      </c>
      <c r="BD128" s="75">
        <v>39784</v>
      </c>
      <c r="BE128" s="75">
        <v>55622</v>
      </c>
      <c r="BF128" s="75">
        <v>4371</v>
      </c>
      <c r="BG128" s="75">
        <v>95468.52</v>
      </c>
      <c r="BH128" s="75">
        <v>34097</v>
      </c>
      <c r="BI128" s="75">
        <v>39654.1</v>
      </c>
      <c r="BJ128" s="75">
        <v>76696</v>
      </c>
      <c r="BK128" s="75">
        <v>0</v>
      </c>
      <c r="BL128" s="75">
        <v>12045</v>
      </c>
      <c r="BM128" s="75">
        <v>13720</v>
      </c>
      <c r="BN128" s="75">
        <v>0</v>
      </c>
      <c r="BO128" s="75">
        <v>17488</v>
      </c>
      <c r="BP128" s="75">
        <v>102782.08</v>
      </c>
      <c r="BQ128" s="75">
        <v>2246</v>
      </c>
      <c r="BR128" s="75">
        <v>16760</v>
      </c>
      <c r="BS128" s="75">
        <v>216994</v>
      </c>
      <c r="BT128" s="75">
        <v>95869</v>
      </c>
      <c r="BU128" s="75">
        <v>53753</v>
      </c>
      <c r="BV128" s="75">
        <v>0</v>
      </c>
      <c r="BW128" s="75">
        <v>28390.400000000001</v>
      </c>
      <c r="BX128" s="75">
        <v>3368</v>
      </c>
      <c r="BY128" s="76">
        <v>3070957.81</v>
      </c>
    </row>
    <row r="129" spans="1:77" x14ac:dyDescent="0.2">
      <c r="A129" s="82" t="s">
        <v>454</v>
      </c>
      <c r="B129" s="83"/>
      <c r="C129" s="84"/>
      <c r="D129" s="80">
        <f>SUM(D48:D128)</f>
        <v>402789602.43000001</v>
      </c>
      <c r="E129" s="80">
        <f t="shared" ref="E129:BP129" si="4">SUM(E48:E128)</f>
        <v>114619028.31999999</v>
      </c>
      <c r="F129" s="80">
        <f t="shared" si="4"/>
        <v>149987269.57999995</v>
      </c>
      <c r="G129" s="80">
        <f t="shared" si="4"/>
        <v>67774769.310000002</v>
      </c>
      <c r="H129" s="80">
        <f t="shared" si="4"/>
        <v>52831893.469999991</v>
      </c>
      <c r="I129" s="80">
        <f t="shared" si="4"/>
        <v>22397069.719999999</v>
      </c>
      <c r="J129" s="80">
        <f t="shared" si="4"/>
        <v>715430872.22000003</v>
      </c>
      <c r="K129" s="80">
        <f t="shared" si="4"/>
        <v>105261508.53</v>
      </c>
      <c r="L129" s="80">
        <f t="shared" si="4"/>
        <v>34400848.509999998</v>
      </c>
      <c r="M129" s="80">
        <f t="shared" si="4"/>
        <v>244943949.22</v>
      </c>
      <c r="N129" s="80">
        <f t="shared" si="4"/>
        <v>33757885.829999998</v>
      </c>
      <c r="O129" s="80">
        <f t="shared" si="4"/>
        <v>80641183.199999988</v>
      </c>
      <c r="P129" s="80">
        <f t="shared" si="4"/>
        <v>150087362.63000003</v>
      </c>
      <c r="Q129" s="80">
        <f t="shared" si="4"/>
        <v>134228842.52999997</v>
      </c>
      <c r="R129" s="80">
        <f t="shared" si="4"/>
        <v>16481871.419999998</v>
      </c>
      <c r="S129" s="80">
        <f t="shared" si="4"/>
        <v>59060579.690000005</v>
      </c>
      <c r="T129" s="80">
        <f t="shared" si="4"/>
        <v>44498386.320000008</v>
      </c>
      <c r="U129" s="80">
        <f t="shared" si="4"/>
        <v>25847498.43</v>
      </c>
      <c r="V129" s="80">
        <f t="shared" si="4"/>
        <v>436116880.63999999</v>
      </c>
      <c r="W129" s="80">
        <f t="shared" si="4"/>
        <v>125758304.16999999</v>
      </c>
      <c r="X129" s="80">
        <f t="shared" si="4"/>
        <v>56670889.830000006</v>
      </c>
      <c r="Y129" s="80">
        <f t="shared" si="4"/>
        <v>127332755.11999997</v>
      </c>
      <c r="Z129" s="80">
        <f t="shared" si="4"/>
        <v>36642272.57</v>
      </c>
      <c r="AA129" s="80">
        <f t="shared" si="4"/>
        <v>50947338.93</v>
      </c>
      <c r="AB129" s="80">
        <f t="shared" si="4"/>
        <v>48283294.639999986</v>
      </c>
      <c r="AC129" s="80">
        <f t="shared" si="4"/>
        <v>26405675.959999997</v>
      </c>
      <c r="AD129" s="80">
        <f t="shared" si="4"/>
        <v>21849435.800000004</v>
      </c>
      <c r="AE129" s="80">
        <f t="shared" si="4"/>
        <v>595740382.16999996</v>
      </c>
      <c r="AF129" s="80">
        <f t="shared" si="4"/>
        <v>40095410.339999996</v>
      </c>
      <c r="AG129" s="80">
        <f t="shared" si="4"/>
        <v>26520139.07</v>
      </c>
      <c r="AH129" s="80">
        <f t="shared" si="4"/>
        <v>28313050.150000006</v>
      </c>
      <c r="AI129" s="80">
        <f t="shared" si="4"/>
        <v>25338179.510000002</v>
      </c>
      <c r="AJ129" s="80">
        <f t="shared" si="4"/>
        <v>46396161.759999998</v>
      </c>
      <c r="AK129" s="80">
        <f t="shared" si="4"/>
        <v>33175628.950000003</v>
      </c>
      <c r="AL129" s="80">
        <f t="shared" si="4"/>
        <v>33114891.500000004</v>
      </c>
      <c r="AM129" s="80">
        <f t="shared" si="4"/>
        <v>51610871.649999999</v>
      </c>
      <c r="AN129" s="80">
        <f t="shared" si="4"/>
        <v>28116338.109999996</v>
      </c>
      <c r="AO129" s="80">
        <f t="shared" si="4"/>
        <v>32510204.25</v>
      </c>
      <c r="AP129" s="80">
        <f t="shared" si="4"/>
        <v>28382257.429999996</v>
      </c>
      <c r="AQ129" s="80">
        <f t="shared" si="4"/>
        <v>231310219.14000002</v>
      </c>
      <c r="AR129" s="80">
        <f t="shared" si="4"/>
        <v>35962880.25</v>
      </c>
      <c r="AS129" s="80">
        <f t="shared" si="4"/>
        <v>32188101.799999997</v>
      </c>
      <c r="AT129" s="80">
        <f t="shared" si="4"/>
        <v>33153580.380000006</v>
      </c>
      <c r="AU129" s="80">
        <f t="shared" si="4"/>
        <v>30595311.18</v>
      </c>
      <c r="AV129" s="80">
        <f t="shared" si="4"/>
        <v>13591331.98</v>
      </c>
      <c r="AW129" s="80">
        <f t="shared" si="4"/>
        <v>20080246.330000002</v>
      </c>
      <c r="AX129" s="80">
        <f t="shared" si="4"/>
        <v>421717016.49000001</v>
      </c>
      <c r="AY129" s="80">
        <f t="shared" si="4"/>
        <v>38993084.960000001</v>
      </c>
      <c r="AZ129" s="80">
        <f t="shared" si="4"/>
        <v>44159495.650000006</v>
      </c>
      <c r="BA129" s="80">
        <f t="shared" si="4"/>
        <v>68943707.550000012</v>
      </c>
      <c r="BB129" s="80">
        <f t="shared" si="4"/>
        <v>63683780.289999999</v>
      </c>
      <c r="BC129" s="80">
        <f t="shared" si="4"/>
        <v>41561073.449999996</v>
      </c>
      <c r="BD129" s="80">
        <f t="shared" si="4"/>
        <v>77721394.61999999</v>
      </c>
      <c r="BE129" s="80">
        <f t="shared" si="4"/>
        <v>74922131.979999989</v>
      </c>
      <c r="BF129" s="80">
        <f t="shared" si="4"/>
        <v>45193693.520000003</v>
      </c>
      <c r="BG129" s="80">
        <f t="shared" si="4"/>
        <v>19920513.800000001</v>
      </c>
      <c r="BH129" s="80">
        <f t="shared" si="4"/>
        <v>12129833.789999999</v>
      </c>
      <c r="BI129" s="80">
        <f t="shared" si="4"/>
        <v>358534417.31000006</v>
      </c>
      <c r="BJ129" s="80">
        <f t="shared" si="4"/>
        <v>141612169.69000003</v>
      </c>
      <c r="BK129" s="80">
        <f t="shared" si="4"/>
        <v>37279618.440000005</v>
      </c>
      <c r="BL129" s="80">
        <f t="shared" si="4"/>
        <v>26837083.340000004</v>
      </c>
      <c r="BM129" s="80">
        <f t="shared" si="4"/>
        <v>37905342.920000002</v>
      </c>
      <c r="BN129" s="80">
        <f t="shared" si="4"/>
        <v>53334543.960000001</v>
      </c>
      <c r="BO129" s="80">
        <f t="shared" si="4"/>
        <v>26107507.68</v>
      </c>
      <c r="BP129" s="80">
        <f t="shared" si="4"/>
        <v>252804666.86000001</v>
      </c>
      <c r="BQ129" s="80">
        <f t="shared" ref="BQ129:BX129" si="5">SUM(BQ48:BQ128)</f>
        <v>29639283.190000009</v>
      </c>
      <c r="BR129" s="80">
        <f t="shared" si="5"/>
        <v>32404478.809999999</v>
      </c>
      <c r="BS129" s="80">
        <f t="shared" si="5"/>
        <v>54921762.639999993</v>
      </c>
      <c r="BT129" s="80">
        <f t="shared" si="5"/>
        <v>54284783.100000001</v>
      </c>
      <c r="BU129" s="80">
        <f t="shared" si="5"/>
        <v>101843231.96000001</v>
      </c>
      <c r="BV129" s="80">
        <f t="shared" si="5"/>
        <v>34273469.920000002</v>
      </c>
      <c r="BW129" s="80">
        <f t="shared" si="5"/>
        <v>18163755.059999999</v>
      </c>
      <c r="BX129" s="80">
        <f t="shared" si="5"/>
        <v>16014137.790000001</v>
      </c>
      <c r="BY129" s="81">
        <f>SUM(BY48:BY119)</f>
        <v>5401952933.6599989</v>
      </c>
    </row>
    <row r="130" spans="1:77" x14ac:dyDescent="0.2">
      <c r="A130" s="73" t="s">
        <v>455</v>
      </c>
      <c r="B130" s="74" t="s">
        <v>456</v>
      </c>
      <c r="C130" s="73" t="s">
        <v>457</v>
      </c>
      <c r="D130" s="75">
        <v>0</v>
      </c>
      <c r="E130" s="75">
        <v>0</v>
      </c>
      <c r="F130" s="75">
        <v>0</v>
      </c>
      <c r="G130" s="75">
        <v>0</v>
      </c>
      <c r="H130" s="75">
        <v>0</v>
      </c>
      <c r="I130" s="75">
        <v>0</v>
      </c>
      <c r="J130" s="75">
        <v>0</v>
      </c>
      <c r="K130" s="75">
        <v>0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5">
        <v>0</v>
      </c>
      <c r="V130" s="75">
        <v>0</v>
      </c>
      <c r="W130" s="75">
        <v>876475.57</v>
      </c>
      <c r="X130" s="75">
        <v>0</v>
      </c>
      <c r="Y130" s="75">
        <v>0</v>
      </c>
      <c r="Z130" s="75">
        <v>0</v>
      </c>
      <c r="AA130" s="75">
        <v>0</v>
      </c>
      <c r="AB130" s="75">
        <v>0</v>
      </c>
      <c r="AC130" s="75">
        <v>0</v>
      </c>
      <c r="AD130" s="75">
        <v>0</v>
      </c>
      <c r="AE130" s="75">
        <v>0</v>
      </c>
      <c r="AF130" s="75">
        <v>0</v>
      </c>
      <c r="AG130" s="75">
        <v>0</v>
      </c>
      <c r="AH130" s="75">
        <v>0</v>
      </c>
      <c r="AI130" s="75">
        <v>0</v>
      </c>
      <c r="AJ130" s="75">
        <v>0</v>
      </c>
      <c r="AK130" s="75">
        <v>0</v>
      </c>
      <c r="AL130" s="75">
        <v>0</v>
      </c>
      <c r="AM130" s="75">
        <v>0</v>
      </c>
      <c r="AN130" s="75">
        <v>0</v>
      </c>
      <c r="AO130" s="75">
        <v>0</v>
      </c>
      <c r="AP130" s="75">
        <v>0</v>
      </c>
      <c r="AQ130" s="75">
        <v>0</v>
      </c>
      <c r="AR130" s="75">
        <v>0</v>
      </c>
      <c r="AS130" s="75">
        <v>0</v>
      </c>
      <c r="AT130" s="75">
        <v>0</v>
      </c>
      <c r="AU130" s="75">
        <v>75000</v>
      </c>
      <c r="AV130" s="75">
        <v>0</v>
      </c>
      <c r="AW130" s="75">
        <v>0</v>
      </c>
      <c r="AX130" s="75">
        <v>0</v>
      </c>
      <c r="AY130" s="75">
        <v>0</v>
      </c>
      <c r="AZ130" s="75">
        <v>0</v>
      </c>
      <c r="BA130" s="75">
        <v>0</v>
      </c>
      <c r="BB130" s="75">
        <v>0</v>
      </c>
      <c r="BC130" s="75">
        <v>0</v>
      </c>
      <c r="BD130" s="75">
        <v>0</v>
      </c>
      <c r="BE130" s="75">
        <v>0</v>
      </c>
      <c r="BF130" s="75">
        <v>0</v>
      </c>
      <c r="BG130" s="75">
        <v>0</v>
      </c>
      <c r="BH130" s="75">
        <v>0</v>
      </c>
      <c r="BI130" s="75">
        <v>0</v>
      </c>
      <c r="BJ130" s="75">
        <v>0</v>
      </c>
      <c r="BK130" s="75">
        <v>0</v>
      </c>
      <c r="BL130" s="75">
        <v>0</v>
      </c>
      <c r="BM130" s="75">
        <v>0</v>
      </c>
      <c r="BN130" s="75">
        <v>0</v>
      </c>
      <c r="BO130" s="75">
        <v>0</v>
      </c>
      <c r="BP130" s="75">
        <v>0</v>
      </c>
      <c r="BQ130" s="75">
        <v>0</v>
      </c>
      <c r="BR130" s="75">
        <v>0</v>
      </c>
      <c r="BS130" s="75">
        <v>210000</v>
      </c>
      <c r="BT130" s="75">
        <v>0</v>
      </c>
      <c r="BU130" s="75">
        <v>0</v>
      </c>
      <c r="BV130" s="75">
        <v>0</v>
      </c>
      <c r="BW130" s="75">
        <v>0</v>
      </c>
      <c r="BX130" s="75">
        <v>0</v>
      </c>
      <c r="BY130" s="76">
        <v>22986767.630000003</v>
      </c>
    </row>
    <row r="131" spans="1:77" x14ac:dyDescent="0.2">
      <c r="A131" s="73" t="s">
        <v>455</v>
      </c>
      <c r="B131" s="74" t="s">
        <v>458</v>
      </c>
      <c r="C131" s="73" t="s">
        <v>459</v>
      </c>
      <c r="D131" s="75">
        <v>6634385.0599999996</v>
      </c>
      <c r="E131" s="75">
        <v>424293.7</v>
      </c>
      <c r="F131" s="75">
        <v>161240.97</v>
      </c>
      <c r="G131" s="75">
        <v>0</v>
      </c>
      <c r="H131" s="75">
        <v>89635.07</v>
      </c>
      <c r="I131" s="75">
        <v>246589.81</v>
      </c>
      <c r="J131" s="75">
        <v>0</v>
      </c>
      <c r="K131" s="75">
        <v>428726.76</v>
      </c>
      <c r="L131" s="75">
        <v>347132.31</v>
      </c>
      <c r="M131" s="75">
        <v>0</v>
      </c>
      <c r="N131" s="75">
        <v>208691</v>
      </c>
      <c r="O131" s="75">
        <v>0</v>
      </c>
      <c r="P131" s="75">
        <v>332892</v>
      </c>
      <c r="Q131" s="75">
        <v>326292.64</v>
      </c>
      <c r="R131" s="75">
        <v>643692.69999999995</v>
      </c>
      <c r="S131" s="75">
        <v>306849</v>
      </c>
      <c r="T131" s="75">
        <v>803119.94</v>
      </c>
      <c r="U131" s="75">
        <v>401263.56</v>
      </c>
      <c r="V131" s="75">
        <v>1163499.0900000001</v>
      </c>
      <c r="W131" s="75">
        <v>545098.91</v>
      </c>
      <c r="X131" s="75">
        <v>274008.90999999997</v>
      </c>
      <c r="Y131" s="75">
        <v>222156</v>
      </c>
      <c r="Z131" s="75">
        <v>0</v>
      </c>
      <c r="AA131" s="75">
        <v>0</v>
      </c>
      <c r="AB131" s="75">
        <v>0</v>
      </c>
      <c r="AC131" s="75">
        <v>0</v>
      </c>
      <c r="AD131" s="75">
        <v>625967.21</v>
      </c>
      <c r="AE131" s="75">
        <v>3779672.59</v>
      </c>
      <c r="AF131" s="75">
        <v>88282.53</v>
      </c>
      <c r="AG131" s="75">
        <v>0</v>
      </c>
      <c r="AH131" s="75">
        <v>188993.91</v>
      </c>
      <c r="AI131" s="75">
        <v>147242.38</v>
      </c>
      <c r="AJ131" s="75">
        <v>71671.62</v>
      </c>
      <c r="AK131" s="75">
        <v>211342.31</v>
      </c>
      <c r="AL131" s="75">
        <v>0</v>
      </c>
      <c r="AM131" s="75">
        <v>195072.06</v>
      </c>
      <c r="AN131" s="75">
        <v>0</v>
      </c>
      <c r="AO131" s="75">
        <v>133175.81</v>
      </c>
      <c r="AP131" s="75">
        <v>0</v>
      </c>
      <c r="AQ131" s="75">
        <v>1193070.3799999999</v>
      </c>
      <c r="AR131" s="75">
        <v>119298.63</v>
      </c>
      <c r="AS131" s="75">
        <v>119605.14</v>
      </c>
      <c r="AT131" s="75">
        <v>16643.13</v>
      </c>
      <c r="AU131" s="75">
        <v>38281.599999999999</v>
      </c>
      <c r="AV131" s="75">
        <v>46089.61</v>
      </c>
      <c r="AW131" s="75">
        <v>230699.5</v>
      </c>
      <c r="AX131" s="75">
        <v>2679194.9900000002</v>
      </c>
      <c r="AY131" s="75">
        <v>428969.98</v>
      </c>
      <c r="AZ131" s="75">
        <v>39933.32</v>
      </c>
      <c r="BA131" s="75">
        <v>268211</v>
      </c>
      <c r="BB131" s="75">
        <v>0</v>
      </c>
      <c r="BC131" s="75">
        <v>0</v>
      </c>
      <c r="BD131" s="75">
        <v>459692.71970000002</v>
      </c>
      <c r="BE131" s="75">
        <v>362139.17</v>
      </c>
      <c r="BF131" s="75">
        <v>397556.3</v>
      </c>
      <c r="BG131" s="75">
        <v>27604.5</v>
      </c>
      <c r="BH131" s="75">
        <v>94479</v>
      </c>
      <c r="BI131" s="75">
        <v>1104151.8999999999</v>
      </c>
      <c r="BJ131" s="75">
        <v>173233.35</v>
      </c>
      <c r="BK131" s="75">
        <v>328349.98</v>
      </c>
      <c r="BL131" s="75">
        <v>83479.7</v>
      </c>
      <c r="BM131" s="75">
        <v>166192.74</v>
      </c>
      <c r="BN131" s="75">
        <v>396293.51</v>
      </c>
      <c r="BO131" s="75">
        <v>180316.68</v>
      </c>
      <c r="BP131" s="75">
        <v>2659133.4700000002</v>
      </c>
      <c r="BQ131" s="75">
        <v>364206.54</v>
      </c>
      <c r="BR131" s="75">
        <v>254756.88</v>
      </c>
      <c r="BS131" s="75">
        <v>100839.33</v>
      </c>
      <c r="BT131" s="75">
        <v>293891.84000000003</v>
      </c>
      <c r="BU131" s="75">
        <v>2461303.25</v>
      </c>
      <c r="BV131" s="75">
        <v>183490.3</v>
      </c>
      <c r="BW131" s="75">
        <v>211941.53</v>
      </c>
      <c r="BX131" s="75">
        <v>411057.19</v>
      </c>
      <c r="BY131" s="76">
        <v>68197090.929999992</v>
      </c>
    </row>
    <row r="132" spans="1:77" x14ac:dyDescent="0.2">
      <c r="A132" s="73" t="s">
        <v>455</v>
      </c>
      <c r="B132" s="74" t="s">
        <v>460</v>
      </c>
      <c r="C132" s="73" t="s">
        <v>461</v>
      </c>
      <c r="D132" s="75">
        <v>1548476.1</v>
      </c>
      <c r="E132" s="75">
        <v>3655831.7</v>
      </c>
      <c r="F132" s="75">
        <v>6995698.4699999997</v>
      </c>
      <c r="G132" s="75">
        <v>0</v>
      </c>
      <c r="H132" s="75">
        <v>0</v>
      </c>
      <c r="I132" s="75">
        <v>0</v>
      </c>
      <c r="J132" s="75">
        <v>1589957.82</v>
      </c>
      <c r="K132" s="75">
        <v>2451095.64</v>
      </c>
      <c r="L132" s="75">
        <v>74515</v>
      </c>
      <c r="M132" s="75">
        <v>0</v>
      </c>
      <c r="N132" s="75">
        <v>0</v>
      </c>
      <c r="O132" s="75">
        <v>0</v>
      </c>
      <c r="P132" s="75">
        <v>4576607</v>
      </c>
      <c r="Q132" s="75">
        <v>1742465.77</v>
      </c>
      <c r="R132" s="75">
        <v>0</v>
      </c>
      <c r="S132" s="75">
        <v>1341865.2</v>
      </c>
      <c r="T132" s="75">
        <v>0</v>
      </c>
      <c r="U132" s="75">
        <v>1089589.32</v>
      </c>
      <c r="V132" s="75">
        <v>16235519.77</v>
      </c>
      <c r="W132" s="75">
        <v>3922763.72</v>
      </c>
      <c r="X132" s="75">
        <v>4251552.97</v>
      </c>
      <c r="Y132" s="75">
        <v>0</v>
      </c>
      <c r="Z132" s="75">
        <v>572280.80000000005</v>
      </c>
      <c r="AA132" s="75">
        <v>1235072.72</v>
      </c>
      <c r="AB132" s="75">
        <v>0</v>
      </c>
      <c r="AC132" s="75">
        <v>0</v>
      </c>
      <c r="AD132" s="75">
        <v>430248</v>
      </c>
      <c r="AE132" s="75">
        <v>2110275.81</v>
      </c>
      <c r="AF132" s="75">
        <v>643796.14</v>
      </c>
      <c r="AG132" s="75">
        <v>150666.66</v>
      </c>
      <c r="AH132" s="75">
        <v>0</v>
      </c>
      <c r="AI132" s="75">
        <v>0</v>
      </c>
      <c r="AJ132" s="75">
        <v>0</v>
      </c>
      <c r="AK132" s="75">
        <v>0</v>
      </c>
      <c r="AL132" s="75">
        <v>81964.929999999993</v>
      </c>
      <c r="AM132" s="75">
        <v>1666085.52</v>
      </c>
      <c r="AN132" s="75">
        <v>0</v>
      </c>
      <c r="AO132" s="75">
        <v>190198.11</v>
      </c>
      <c r="AP132" s="75">
        <v>0</v>
      </c>
      <c r="AQ132" s="75">
        <v>0</v>
      </c>
      <c r="AR132" s="75">
        <v>214654.3</v>
      </c>
      <c r="AS132" s="75">
        <v>253503.31</v>
      </c>
      <c r="AT132" s="75">
        <v>22105.24</v>
      </c>
      <c r="AU132" s="75">
        <v>333236.95</v>
      </c>
      <c r="AV132" s="75">
        <v>0</v>
      </c>
      <c r="AW132" s="75">
        <v>474378.19</v>
      </c>
      <c r="AX132" s="75">
        <v>0</v>
      </c>
      <c r="AY132" s="75">
        <v>381480.02</v>
      </c>
      <c r="AZ132" s="75">
        <v>0</v>
      </c>
      <c r="BA132" s="75">
        <v>0</v>
      </c>
      <c r="BB132" s="75">
        <v>0</v>
      </c>
      <c r="BC132" s="75">
        <v>0</v>
      </c>
      <c r="BD132" s="75">
        <v>4032520.02</v>
      </c>
      <c r="BE132" s="75">
        <v>0</v>
      </c>
      <c r="BF132" s="75">
        <v>170318.62</v>
      </c>
      <c r="BG132" s="75">
        <v>0</v>
      </c>
      <c r="BH132" s="75">
        <v>271600</v>
      </c>
      <c r="BI132" s="75">
        <v>15890479.609999999</v>
      </c>
      <c r="BJ132" s="75">
        <v>940987.98</v>
      </c>
      <c r="BK132" s="75">
        <v>0</v>
      </c>
      <c r="BL132" s="75">
        <v>0</v>
      </c>
      <c r="BM132" s="75">
        <v>0</v>
      </c>
      <c r="BN132" s="75">
        <v>1094551.9099999999</v>
      </c>
      <c r="BO132" s="75">
        <v>0</v>
      </c>
      <c r="BP132" s="75">
        <v>0</v>
      </c>
      <c r="BQ132" s="75">
        <v>0</v>
      </c>
      <c r="BR132" s="75">
        <v>193639.66</v>
      </c>
      <c r="BS132" s="75">
        <v>2866204.01</v>
      </c>
      <c r="BT132" s="75">
        <v>100302.55</v>
      </c>
      <c r="BU132" s="75">
        <v>1181746.79</v>
      </c>
      <c r="BV132" s="75">
        <v>202262.44</v>
      </c>
      <c r="BW132" s="75">
        <v>0</v>
      </c>
      <c r="BX132" s="75">
        <v>536642.32999999996</v>
      </c>
      <c r="BY132" s="76">
        <v>84387518.439999998</v>
      </c>
    </row>
    <row r="133" spans="1:77" x14ac:dyDescent="0.2">
      <c r="A133" s="73" t="s">
        <v>455</v>
      </c>
      <c r="B133" s="74" t="s">
        <v>462</v>
      </c>
      <c r="C133" s="73" t="s">
        <v>463</v>
      </c>
      <c r="D133" s="75">
        <v>12922854.060000001</v>
      </c>
      <c r="E133" s="75">
        <v>1778033.77</v>
      </c>
      <c r="F133" s="75">
        <v>0</v>
      </c>
      <c r="G133" s="75">
        <v>0</v>
      </c>
      <c r="H133" s="75">
        <v>1469495.12</v>
      </c>
      <c r="I133" s="75">
        <v>59033.1</v>
      </c>
      <c r="J133" s="75">
        <v>7597708.6500000004</v>
      </c>
      <c r="K133" s="75">
        <v>0</v>
      </c>
      <c r="L133" s="75">
        <v>0</v>
      </c>
      <c r="M133" s="75">
        <v>5276133.3099999996</v>
      </c>
      <c r="N133" s="75">
        <v>0</v>
      </c>
      <c r="O133" s="75">
        <v>1249697.3700000001</v>
      </c>
      <c r="P133" s="75">
        <v>0</v>
      </c>
      <c r="Q133" s="75">
        <v>162633.82</v>
      </c>
      <c r="R133" s="75">
        <v>264030.44</v>
      </c>
      <c r="S133" s="75">
        <v>14086.67</v>
      </c>
      <c r="T133" s="75">
        <v>0</v>
      </c>
      <c r="U133" s="75">
        <v>0</v>
      </c>
      <c r="V133" s="75">
        <v>0</v>
      </c>
      <c r="W133" s="75">
        <v>373650.65</v>
      </c>
      <c r="X133" s="75">
        <v>42447.73</v>
      </c>
      <c r="Y133" s="75">
        <v>6785810.7300000004</v>
      </c>
      <c r="Z133" s="75">
        <v>0</v>
      </c>
      <c r="AA133" s="75">
        <v>0</v>
      </c>
      <c r="AB133" s="75">
        <v>0</v>
      </c>
      <c r="AC133" s="75">
        <v>0</v>
      </c>
      <c r="AD133" s="75">
        <v>148945.44</v>
      </c>
      <c r="AE133" s="75">
        <v>22251592.190000001</v>
      </c>
      <c r="AF133" s="75">
        <v>0</v>
      </c>
      <c r="AG133" s="75">
        <v>0</v>
      </c>
      <c r="AH133" s="75">
        <v>0</v>
      </c>
      <c r="AI133" s="75">
        <v>0</v>
      </c>
      <c r="AJ133" s="75">
        <v>91316.15</v>
      </c>
      <c r="AK133" s="75">
        <v>12688.53</v>
      </c>
      <c r="AL133" s="75">
        <v>55387.06</v>
      </c>
      <c r="AM133" s="75">
        <v>0</v>
      </c>
      <c r="AN133" s="75">
        <v>0</v>
      </c>
      <c r="AO133" s="75">
        <v>0</v>
      </c>
      <c r="AP133" s="75">
        <v>100294.39</v>
      </c>
      <c r="AQ133" s="75">
        <v>10423534.92</v>
      </c>
      <c r="AR133" s="75">
        <v>115372.62</v>
      </c>
      <c r="AS133" s="75">
        <v>0</v>
      </c>
      <c r="AT133" s="75">
        <v>0</v>
      </c>
      <c r="AU133" s="75">
        <v>0</v>
      </c>
      <c r="AV133" s="75">
        <v>0</v>
      </c>
      <c r="AW133" s="75">
        <v>27345.66</v>
      </c>
      <c r="AX133" s="75">
        <v>24465336.039999999</v>
      </c>
      <c r="AY133" s="75">
        <v>0</v>
      </c>
      <c r="AZ133" s="75">
        <v>0</v>
      </c>
      <c r="BA133" s="75">
        <v>2246543.81</v>
      </c>
      <c r="BB133" s="75">
        <v>0</v>
      </c>
      <c r="BC133" s="75">
        <v>0</v>
      </c>
      <c r="BD133" s="75">
        <v>0</v>
      </c>
      <c r="BE133" s="75">
        <v>2026913</v>
      </c>
      <c r="BF133" s="75">
        <v>1748.12</v>
      </c>
      <c r="BG133" s="75">
        <v>35302.89</v>
      </c>
      <c r="BH133" s="75">
        <v>0</v>
      </c>
      <c r="BI133" s="75">
        <v>1061210.18</v>
      </c>
      <c r="BJ133" s="75">
        <v>0</v>
      </c>
      <c r="BK133" s="75">
        <v>0</v>
      </c>
      <c r="BL133" s="75">
        <v>0</v>
      </c>
      <c r="BM133" s="75">
        <v>0</v>
      </c>
      <c r="BN133" s="75">
        <v>0</v>
      </c>
      <c r="BO133" s="75">
        <v>0</v>
      </c>
      <c r="BP133" s="75">
        <v>7773010.7999999998</v>
      </c>
      <c r="BQ133" s="75">
        <v>442048.05</v>
      </c>
      <c r="BR133" s="75">
        <v>64448.480000000003</v>
      </c>
      <c r="BS133" s="75">
        <v>5305.29</v>
      </c>
      <c r="BT133" s="75">
        <v>1070573.92</v>
      </c>
      <c r="BU133" s="75">
        <v>15161.98</v>
      </c>
      <c r="BV133" s="75">
        <v>20883.689999999999</v>
      </c>
      <c r="BW133" s="75">
        <v>351460.62</v>
      </c>
      <c r="BX133" s="75">
        <v>182163.49</v>
      </c>
      <c r="BY133" s="76">
        <v>4833395.7399999993</v>
      </c>
    </row>
    <row r="134" spans="1:77" x14ac:dyDescent="0.2">
      <c r="A134" s="73" t="s">
        <v>455</v>
      </c>
      <c r="B134" s="74" t="s">
        <v>464</v>
      </c>
      <c r="C134" s="73" t="s">
        <v>465</v>
      </c>
      <c r="D134" s="75">
        <v>0</v>
      </c>
      <c r="E134" s="75">
        <v>270976.40999999997</v>
      </c>
      <c r="F134" s="75">
        <v>0</v>
      </c>
      <c r="G134" s="75">
        <v>62550</v>
      </c>
      <c r="H134" s="75">
        <v>0</v>
      </c>
      <c r="I134" s="75">
        <v>60194.38</v>
      </c>
      <c r="J134" s="75">
        <v>0</v>
      </c>
      <c r="K134" s="75">
        <v>0</v>
      </c>
      <c r="L134" s="75">
        <v>8213.31</v>
      </c>
      <c r="M134" s="75">
        <v>0</v>
      </c>
      <c r="N134" s="75">
        <v>0</v>
      </c>
      <c r="O134" s="75">
        <v>0</v>
      </c>
      <c r="P134" s="75">
        <v>0</v>
      </c>
      <c r="Q134" s="75">
        <v>30734.21</v>
      </c>
      <c r="R134" s="75">
        <v>0</v>
      </c>
      <c r="S134" s="75">
        <v>32491.729899999998</v>
      </c>
      <c r="T134" s="75">
        <v>0</v>
      </c>
      <c r="U134" s="75">
        <v>541839.47</v>
      </c>
      <c r="V134" s="75">
        <v>112290.22</v>
      </c>
      <c r="W134" s="75">
        <v>0</v>
      </c>
      <c r="X134" s="75">
        <v>0</v>
      </c>
      <c r="Y134" s="75">
        <v>0</v>
      </c>
      <c r="Z134" s="75">
        <v>8639.17</v>
      </c>
      <c r="AA134" s="75">
        <v>0</v>
      </c>
      <c r="AB134" s="75">
        <v>0</v>
      </c>
      <c r="AC134" s="75">
        <v>0</v>
      </c>
      <c r="AD134" s="75">
        <v>0</v>
      </c>
      <c r="AE134" s="75">
        <v>0</v>
      </c>
      <c r="AF134" s="75">
        <v>0</v>
      </c>
      <c r="AG134" s="75">
        <v>0</v>
      </c>
      <c r="AH134" s="75">
        <v>0</v>
      </c>
      <c r="AI134" s="75">
        <v>10123.459999999999</v>
      </c>
      <c r="AJ134" s="75">
        <v>0</v>
      </c>
      <c r="AK134" s="75">
        <v>0</v>
      </c>
      <c r="AL134" s="75">
        <v>0</v>
      </c>
      <c r="AM134" s="75">
        <v>0</v>
      </c>
      <c r="AN134" s="75">
        <v>10553.43</v>
      </c>
      <c r="AO134" s="75">
        <v>0</v>
      </c>
      <c r="AP134" s="75">
        <v>24636.46</v>
      </c>
      <c r="AQ134" s="75">
        <v>437419.15</v>
      </c>
      <c r="AR134" s="75">
        <v>58785.55</v>
      </c>
      <c r="AS134" s="75">
        <v>155944.39000000001</v>
      </c>
      <c r="AT134" s="75">
        <v>0</v>
      </c>
      <c r="AU134" s="75">
        <v>0</v>
      </c>
      <c r="AV134" s="75">
        <v>60680.55</v>
      </c>
      <c r="AW134" s="75">
        <v>0</v>
      </c>
      <c r="AX134" s="75">
        <v>0</v>
      </c>
      <c r="AY134" s="75">
        <v>0</v>
      </c>
      <c r="AZ134" s="75">
        <v>0</v>
      </c>
      <c r="BA134" s="75">
        <v>0</v>
      </c>
      <c r="BB134" s="75">
        <v>0</v>
      </c>
      <c r="BC134" s="75">
        <v>0</v>
      </c>
      <c r="BD134" s="75">
        <v>0</v>
      </c>
      <c r="BE134" s="75">
        <v>0</v>
      </c>
      <c r="BF134" s="75">
        <v>46614.74</v>
      </c>
      <c r="BG134" s="75">
        <v>0</v>
      </c>
      <c r="BH134" s="75">
        <v>37625</v>
      </c>
      <c r="BI134" s="75">
        <v>0</v>
      </c>
      <c r="BJ134" s="75">
        <v>0</v>
      </c>
      <c r="BK134" s="75">
        <v>0</v>
      </c>
      <c r="BL134" s="75">
        <v>0</v>
      </c>
      <c r="BM134" s="75">
        <v>0</v>
      </c>
      <c r="BN134" s="75">
        <v>0</v>
      </c>
      <c r="BO134" s="75">
        <v>0</v>
      </c>
      <c r="BP134" s="75">
        <v>75952.5</v>
      </c>
      <c r="BQ134" s="75">
        <v>22662.73</v>
      </c>
      <c r="BR134" s="75">
        <v>19129.11</v>
      </c>
      <c r="BS134" s="75">
        <v>0</v>
      </c>
      <c r="BT134" s="75">
        <v>0</v>
      </c>
      <c r="BU134" s="75">
        <v>0</v>
      </c>
      <c r="BV134" s="75">
        <v>0</v>
      </c>
      <c r="BW134" s="75">
        <v>349963.47</v>
      </c>
      <c r="BX134" s="75">
        <v>171371.71</v>
      </c>
      <c r="BY134" s="76">
        <v>952057.05999999994</v>
      </c>
    </row>
    <row r="135" spans="1:77" x14ac:dyDescent="0.2">
      <c r="A135" s="73" t="s">
        <v>455</v>
      </c>
      <c r="B135" s="74" t="s">
        <v>466</v>
      </c>
      <c r="C135" s="73" t="s">
        <v>467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93369.86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  <c r="P135" s="75">
        <v>0</v>
      </c>
      <c r="Q135" s="75">
        <v>57889.29</v>
      </c>
      <c r="R135" s="75">
        <v>0</v>
      </c>
      <c r="S135" s="75">
        <v>0</v>
      </c>
      <c r="T135" s="75">
        <v>0</v>
      </c>
      <c r="U135" s="75">
        <v>0</v>
      </c>
      <c r="V135" s="75">
        <v>0</v>
      </c>
      <c r="W135" s="75">
        <v>0</v>
      </c>
      <c r="X135" s="75">
        <v>0</v>
      </c>
      <c r="Y135" s="75">
        <v>0</v>
      </c>
      <c r="Z135" s="75">
        <v>0</v>
      </c>
      <c r="AA135" s="75">
        <v>0</v>
      </c>
      <c r="AB135" s="75">
        <v>0</v>
      </c>
      <c r="AC135" s="75">
        <v>0</v>
      </c>
      <c r="AD135" s="75">
        <v>0</v>
      </c>
      <c r="AE135" s="75">
        <v>0</v>
      </c>
      <c r="AF135" s="75">
        <v>0</v>
      </c>
      <c r="AG135" s="75">
        <v>0</v>
      </c>
      <c r="AH135" s="75">
        <v>0</v>
      </c>
      <c r="AI135" s="75">
        <v>0</v>
      </c>
      <c r="AJ135" s="75">
        <v>0</v>
      </c>
      <c r="AK135" s="75">
        <v>0</v>
      </c>
      <c r="AL135" s="75">
        <v>0</v>
      </c>
      <c r="AM135" s="75">
        <v>0</v>
      </c>
      <c r="AN135" s="75">
        <v>0</v>
      </c>
      <c r="AO135" s="75">
        <v>0</v>
      </c>
      <c r="AP135" s="75">
        <v>0</v>
      </c>
      <c r="AQ135" s="75">
        <v>0</v>
      </c>
      <c r="AR135" s="75">
        <v>0</v>
      </c>
      <c r="AS135" s="75">
        <v>0</v>
      </c>
      <c r="AT135" s="75">
        <v>0</v>
      </c>
      <c r="AU135" s="75">
        <v>0</v>
      </c>
      <c r="AV135" s="75">
        <v>0</v>
      </c>
      <c r="AW135" s="75">
        <v>0</v>
      </c>
      <c r="AX135" s="75">
        <v>0</v>
      </c>
      <c r="AY135" s="75">
        <v>60000.02</v>
      </c>
      <c r="AZ135" s="75">
        <v>0</v>
      </c>
      <c r="BA135" s="75">
        <v>0</v>
      </c>
      <c r="BB135" s="75">
        <v>0</v>
      </c>
      <c r="BC135" s="75">
        <v>0</v>
      </c>
      <c r="BD135" s="75">
        <v>0</v>
      </c>
      <c r="BE135" s="75">
        <v>0</v>
      </c>
      <c r="BF135" s="75">
        <v>458.84</v>
      </c>
      <c r="BG135" s="75">
        <v>0</v>
      </c>
      <c r="BH135" s="75">
        <v>77777.77</v>
      </c>
      <c r="BI135" s="75">
        <v>0</v>
      </c>
      <c r="BJ135" s="75">
        <v>0</v>
      </c>
      <c r="BK135" s="75">
        <v>0</v>
      </c>
      <c r="BL135" s="75">
        <v>0</v>
      </c>
      <c r="BM135" s="75">
        <v>0</v>
      </c>
      <c r="BN135" s="75">
        <v>0</v>
      </c>
      <c r="BO135" s="75">
        <v>0</v>
      </c>
      <c r="BP135" s="75">
        <v>0</v>
      </c>
      <c r="BQ135" s="75">
        <v>0</v>
      </c>
      <c r="BR135" s="75">
        <v>70027.37</v>
      </c>
      <c r="BS135" s="75">
        <v>0</v>
      </c>
      <c r="BT135" s="75">
        <v>0</v>
      </c>
      <c r="BU135" s="75">
        <v>30915.360000000001</v>
      </c>
      <c r="BV135" s="75">
        <v>0</v>
      </c>
      <c r="BW135" s="75">
        <v>0</v>
      </c>
      <c r="BX135" s="75">
        <v>0</v>
      </c>
      <c r="BY135" s="76">
        <v>3689944.57</v>
      </c>
    </row>
    <row r="136" spans="1:77" ht="23.1" x14ac:dyDescent="0.6">
      <c r="A136" s="73" t="s">
        <v>455</v>
      </c>
      <c r="B136" s="88" t="s">
        <v>468</v>
      </c>
      <c r="C136" s="89" t="s">
        <v>469</v>
      </c>
      <c r="D136" s="75">
        <v>0</v>
      </c>
      <c r="E136" s="75">
        <v>89853.71</v>
      </c>
      <c r="F136" s="75">
        <v>0</v>
      </c>
      <c r="G136" s="75">
        <v>0</v>
      </c>
      <c r="H136" s="75">
        <v>0</v>
      </c>
      <c r="I136" s="75">
        <v>34929.67</v>
      </c>
      <c r="J136" s="75">
        <v>0</v>
      </c>
      <c r="K136" s="75">
        <v>0</v>
      </c>
      <c r="L136" s="75">
        <v>0</v>
      </c>
      <c r="M136" s="75">
        <v>0</v>
      </c>
      <c r="N136" s="75">
        <v>0</v>
      </c>
      <c r="O136" s="75">
        <v>0</v>
      </c>
      <c r="P136" s="75">
        <v>0</v>
      </c>
      <c r="Q136" s="75">
        <v>64980.15</v>
      </c>
      <c r="R136" s="75">
        <v>0</v>
      </c>
      <c r="S136" s="75">
        <v>0</v>
      </c>
      <c r="T136" s="75">
        <v>0</v>
      </c>
      <c r="U136" s="75">
        <v>0</v>
      </c>
      <c r="V136" s="75">
        <v>0</v>
      </c>
      <c r="W136" s="75">
        <v>0</v>
      </c>
      <c r="X136" s="75">
        <v>0</v>
      </c>
      <c r="Y136" s="75">
        <v>0</v>
      </c>
      <c r="Z136" s="75">
        <v>0</v>
      </c>
      <c r="AA136" s="75">
        <v>0</v>
      </c>
      <c r="AB136" s="75">
        <v>0</v>
      </c>
      <c r="AC136" s="75">
        <v>0</v>
      </c>
      <c r="AD136" s="75">
        <v>0</v>
      </c>
      <c r="AE136" s="75">
        <v>0</v>
      </c>
      <c r="AF136" s="75">
        <v>0</v>
      </c>
      <c r="AG136" s="75">
        <v>0</v>
      </c>
      <c r="AH136" s="75">
        <v>0</v>
      </c>
      <c r="AI136" s="75">
        <v>0</v>
      </c>
      <c r="AJ136" s="75">
        <v>0</v>
      </c>
      <c r="AK136" s="75">
        <v>0</v>
      </c>
      <c r="AL136" s="75">
        <v>0</v>
      </c>
      <c r="AM136" s="75">
        <v>0</v>
      </c>
      <c r="AN136" s="75">
        <v>0</v>
      </c>
      <c r="AO136" s="75">
        <v>0</v>
      </c>
      <c r="AP136" s="75">
        <v>0</v>
      </c>
      <c r="AQ136" s="75">
        <v>0</v>
      </c>
      <c r="AR136" s="75">
        <v>3871.31</v>
      </c>
      <c r="AS136" s="75">
        <v>0</v>
      </c>
      <c r="AT136" s="75">
        <v>0</v>
      </c>
      <c r="AU136" s="75">
        <v>0</v>
      </c>
      <c r="AV136" s="75">
        <v>0</v>
      </c>
      <c r="AW136" s="75">
        <v>0</v>
      </c>
      <c r="AX136" s="75">
        <v>0</v>
      </c>
      <c r="AY136" s="75">
        <v>0</v>
      </c>
      <c r="AZ136" s="75">
        <v>0</v>
      </c>
      <c r="BA136" s="75">
        <v>0</v>
      </c>
      <c r="BB136" s="75">
        <v>0</v>
      </c>
      <c r="BC136" s="75">
        <v>0</v>
      </c>
      <c r="BD136" s="75">
        <v>0</v>
      </c>
      <c r="BE136" s="75">
        <v>0</v>
      </c>
      <c r="BF136" s="75">
        <v>1976.99</v>
      </c>
      <c r="BG136" s="75">
        <v>0</v>
      </c>
      <c r="BH136" s="75">
        <v>49544.46</v>
      </c>
      <c r="BI136" s="75">
        <v>0</v>
      </c>
      <c r="BJ136" s="75">
        <v>0</v>
      </c>
      <c r="BK136" s="75">
        <v>0</v>
      </c>
      <c r="BL136" s="75">
        <v>0</v>
      </c>
      <c r="BM136" s="75">
        <v>0</v>
      </c>
      <c r="BN136" s="75">
        <v>0</v>
      </c>
      <c r="BO136" s="75">
        <v>0</v>
      </c>
      <c r="BP136" s="75">
        <v>0</v>
      </c>
      <c r="BQ136" s="75">
        <v>0</v>
      </c>
      <c r="BR136" s="75">
        <v>220995.32</v>
      </c>
      <c r="BS136" s="75">
        <v>0</v>
      </c>
      <c r="BT136" s="75">
        <v>0</v>
      </c>
      <c r="BU136" s="75">
        <v>0</v>
      </c>
      <c r="BV136" s="75">
        <v>0</v>
      </c>
      <c r="BW136" s="75">
        <v>0</v>
      </c>
      <c r="BX136" s="75">
        <v>0</v>
      </c>
      <c r="BY136" s="76"/>
    </row>
    <row r="137" spans="1:77" x14ac:dyDescent="0.2">
      <c r="A137" s="73" t="s">
        <v>455</v>
      </c>
      <c r="B137" s="74" t="s">
        <v>470</v>
      </c>
      <c r="C137" s="73" t="s">
        <v>471</v>
      </c>
      <c r="D137" s="75">
        <v>0</v>
      </c>
      <c r="E137" s="75">
        <v>0</v>
      </c>
      <c r="F137" s="75">
        <v>0</v>
      </c>
      <c r="G137" s="75">
        <v>0</v>
      </c>
      <c r="H137" s="75">
        <v>0</v>
      </c>
      <c r="I137" s="75">
        <v>0</v>
      </c>
      <c r="J137" s="75">
        <v>0</v>
      </c>
      <c r="K137" s="75">
        <v>0</v>
      </c>
      <c r="L137" s="75">
        <v>0</v>
      </c>
      <c r="M137" s="75">
        <v>0</v>
      </c>
      <c r="N137" s="75">
        <v>0</v>
      </c>
      <c r="O137" s="75">
        <v>0</v>
      </c>
      <c r="P137" s="75">
        <v>0</v>
      </c>
      <c r="Q137" s="75">
        <v>0</v>
      </c>
      <c r="R137" s="75">
        <v>0</v>
      </c>
      <c r="S137" s="75">
        <v>0</v>
      </c>
      <c r="T137" s="75">
        <v>0</v>
      </c>
      <c r="U137" s="75">
        <v>0</v>
      </c>
      <c r="V137" s="75">
        <v>0</v>
      </c>
      <c r="W137" s="75">
        <v>0</v>
      </c>
      <c r="X137" s="75">
        <v>0</v>
      </c>
      <c r="Y137" s="75">
        <v>0</v>
      </c>
      <c r="Z137" s="75">
        <v>0</v>
      </c>
      <c r="AA137" s="75">
        <v>0</v>
      </c>
      <c r="AB137" s="75">
        <v>0</v>
      </c>
      <c r="AC137" s="75">
        <v>0</v>
      </c>
      <c r="AD137" s="75">
        <v>0</v>
      </c>
      <c r="AE137" s="75">
        <v>0</v>
      </c>
      <c r="AF137" s="75">
        <v>0</v>
      </c>
      <c r="AG137" s="75">
        <v>0</v>
      </c>
      <c r="AH137" s="75">
        <v>0</v>
      </c>
      <c r="AI137" s="75">
        <v>0</v>
      </c>
      <c r="AJ137" s="75">
        <v>0</v>
      </c>
      <c r="AK137" s="75">
        <v>0</v>
      </c>
      <c r="AL137" s="75">
        <v>0</v>
      </c>
      <c r="AM137" s="75">
        <v>0</v>
      </c>
      <c r="AN137" s="75">
        <v>0</v>
      </c>
      <c r="AO137" s="75">
        <v>0</v>
      </c>
      <c r="AP137" s="75">
        <v>0</v>
      </c>
      <c r="AQ137" s="75">
        <v>0</v>
      </c>
      <c r="AR137" s="75">
        <v>0</v>
      </c>
      <c r="AS137" s="75">
        <v>0</v>
      </c>
      <c r="AT137" s="75">
        <v>0</v>
      </c>
      <c r="AU137" s="75">
        <v>0</v>
      </c>
      <c r="AV137" s="75">
        <v>0</v>
      </c>
      <c r="AW137" s="75">
        <v>0</v>
      </c>
      <c r="AX137" s="75">
        <v>0</v>
      </c>
      <c r="AY137" s="75">
        <v>0</v>
      </c>
      <c r="AZ137" s="75">
        <v>0</v>
      </c>
      <c r="BA137" s="75">
        <v>0</v>
      </c>
      <c r="BB137" s="75">
        <v>0</v>
      </c>
      <c r="BC137" s="75">
        <v>0</v>
      </c>
      <c r="BD137" s="75">
        <v>0</v>
      </c>
      <c r="BE137" s="75">
        <v>0</v>
      </c>
      <c r="BF137" s="75">
        <v>0</v>
      </c>
      <c r="BG137" s="75">
        <v>0</v>
      </c>
      <c r="BH137" s="75">
        <v>47036.08</v>
      </c>
      <c r="BI137" s="75">
        <v>0</v>
      </c>
      <c r="BJ137" s="75">
        <v>0</v>
      </c>
      <c r="BK137" s="75">
        <v>0</v>
      </c>
      <c r="BL137" s="75">
        <v>0</v>
      </c>
      <c r="BM137" s="75">
        <v>0</v>
      </c>
      <c r="BN137" s="75">
        <v>0</v>
      </c>
      <c r="BO137" s="75">
        <v>0</v>
      </c>
      <c r="BP137" s="75">
        <v>0</v>
      </c>
      <c r="BQ137" s="75">
        <v>0</v>
      </c>
      <c r="BR137" s="75">
        <v>0</v>
      </c>
      <c r="BS137" s="75">
        <v>0</v>
      </c>
      <c r="BT137" s="75">
        <v>0</v>
      </c>
      <c r="BU137" s="75">
        <v>0</v>
      </c>
      <c r="BV137" s="75">
        <v>0</v>
      </c>
      <c r="BW137" s="75">
        <v>0</v>
      </c>
      <c r="BX137" s="75">
        <v>0</v>
      </c>
      <c r="BY137" s="76">
        <v>399637.64</v>
      </c>
    </row>
    <row r="138" spans="1:77" x14ac:dyDescent="0.2">
      <c r="A138" s="73" t="s">
        <v>455</v>
      </c>
      <c r="B138" s="74" t="s">
        <v>472</v>
      </c>
      <c r="C138" s="73" t="s">
        <v>473</v>
      </c>
      <c r="D138" s="87">
        <v>0</v>
      </c>
      <c r="E138" s="87">
        <v>0</v>
      </c>
      <c r="F138" s="87">
        <v>0</v>
      </c>
      <c r="G138" s="87">
        <v>0</v>
      </c>
      <c r="H138" s="87">
        <v>0</v>
      </c>
      <c r="I138" s="87">
        <v>0</v>
      </c>
      <c r="J138" s="87">
        <v>0</v>
      </c>
      <c r="K138" s="87">
        <v>0</v>
      </c>
      <c r="L138" s="87">
        <v>0</v>
      </c>
      <c r="M138" s="87">
        <v>0</v>
      </c>
      <c r="N138" s="87">
        <v>0</v>
      </c>
      <c r="O138" s="87">
        <v>0</v>
      </c>
      <c r="P138" s="87">
        <v>0</v>
      </c>
      <c r="Q138" s="87">
        <v>0</v>
      </c>
      <c r="R138" s="87">
        <v>0</v>
      </c>
      <c r="S138" s="87">
        <v>0</v>
      </c>
      <c r="T138" s="87">
        <v>0</v>
      </c>
      <c r="U138" s="87">
        <v>0</v>
      </c>
      <c r="V138" s="87">
        <v>0</v>
      </c>
      <c r="W138" s="87">
        <v>0</v>
      </c>
      <c r="X138" s="87">
        <v>0</v>
      </c>
      <c r="Y138" s="87">
        <v>0</v>
      </c>
      <c r="Z138" s="87">
        <v>0</v>
      </c>
      <c r="AA138" s="87">
        <v>0</v>
      </c>
      <c r="AB138" s="87">
        <v>0</v>
      </c>
      <c r="AC138" s="87">
        <v>0</v>
      </c>
      <c r="AD138" s="87">
        <v>0</v>
      </c>
      <c r="AE138" s="87">
        <v>0</v>
      </c>
      <c r="AF138" s="87">
        <v>0</v>
      </c>
      <c r="AG138" s="87">
        <v>0</v>
      </c>
      <c r="AH138" s="87">
        <v>0</v>
      </c>
      <c r="AI138" s="87">
        <v>0</v>
      </c>
      <c r="AJ138" s="87">
        <v>0</v>
      </c>
      <c r="AK138" s="87">
        <v>0</v>
      </c>
      <c r="AL138" s="87">
        <v>0</v>
      </c>
      <c r="AM138" s="87">
        <v>0</v>
      </c>
      <c r="AN138" s="87">
        <v>0</v>
      </c>
      <c r="AO138" s="87">
        <v>0</v>
      </c>
      <c r="AP138" s="87">
        <v>0</v>
      </c>
      <c r="AQ138" s="87">
        <v>0</v>
      </c>
      <c r="AR138" s="87">
        <v>0</v>
      </c>
      <c r="AS138" s="87">
        <v>0</v>
      </c>
      <c r="AT138" s="87">
        <v>0</v>
      </c>
      <c r="AU138" s="87">
        <v>0</v>
      </c>
      <c r="AV138" s="87">
        <v>0</v>
      </c>
      <c r="AW138" s="87">
        <v>0</v>
      </c>
      <c r="AX138" s="87">
        <v>0</v>
      </c>
      <c r="AY138" s="87">
        <v>0</v>
      </c>
      <c r="AZ138" s="87">
        <v>0</v>
      </c>
      <c r="BA138" s="87">
        <v>0</v>
      </c>
      <c r="BB138" s="87">
        <v>0</v>
      </c>
      <c r="BC138" s="87">
        <v>0</v>
      </c>
      <c r="BD138" s="87">
        <v>0</v>
      </c>
      <c r="BE138" s="87">
        <v>0</v>
      </c>
      <c r="BF138" s="87">
        <v>0</v>
      </c>
      <c r="BG138" s="87">
        <v>0</v>
      </c>
      <c r="BH138" s="87">
        <v>0</v>
      </c>
      <c r="BI138" s="87">
        <v>0</v>
      </c>
      <c r="BJ138" s="87">
        <v>0</v>
      </c>
      <c r="BK138" s="87">
        <v>0</v>
      </c>
      <c r="BL138" s="87">
        <v>0</v>
      </c>
      <c r="BM138" s="87">
        <v>0</v>
      </c>
      <c r="BN138" s="87">
        <v>0</v>
      </c>
      <c r="BO138" s="87">
        <v>0</v>
      </c>
      <c r="BP138" s="87">
        <v>0</v>
      </c>
      <c r="BQ138" s="87">
        <v>0</v>
      </c>
      <c r="BR138" s="87">
        <v>0</v>
      </c>
      <c r="BS138" s="87">
        <v>0</v>
      </c>
      <c r="BT138" s="87">
        <v>0</v>
      </c>
      <c r="BU138" s="87">
        <v>0</v>
      </c>
      <c r="BV138" s="87">
        <v>0</v>
      </c>
      <c r="BW138" s="87">
        <v>0</v>
      </c>
      <c r="BX138" s="87">
        <v>0</v>
      </c>
      <c r="BY138" s="76">
        <v>6186.77</v>
      </c>
    </row>
    <row r="139" spans="1:77" x14ac:dyDescent="0.2">
      <c r="A139" s="73" t="s">
        <v>455</v>
      </c>
      <c r="B139" s="74" t="s">
        <v>474</v>
      </c>
      <c r="C139" s="73" t="s">
        <v>475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58099.4</v>
      </c>
      <c r="J139" s="75">
        <v>0</v>
      </c>
      <c r="K139" s="75">
        <v>0</v>
      </c>
      <c r="L139" s="75">
        <v>133000</v>
      </c>
      <c r="M139" s="75">
        <v>0</v>
      </c>
      <c r="N139" s="75">
        <v>0</v>
      </c>
      <c r="O139" s="75">
        <v>0</v>
      </c>
      <c r="P139" s="75">
        <v>0</v>
      </c>
      <c r="Q139" s="75">
        <v>0</v>
      </c>
      <c r="R139" s="75">
        <v>0</v>
      </c>
      <c r="S139" s="75">
        <v>0</v>
      </c>
      <c r="T139" s="75">
        <v>0</v>
      </c>
      <c r="U139" s="75">
        <v>0</v>
      </c>
      <c r="V139" s="75">
        <v>0</v>
      </c>
      <c r="W139" s="75">
        <v>0</v>
      </c>
      <c r="X139" s="75">
        <v>0</v>
      </c>
      <c r="Y139" s="75">
        <v>0</v>
      </c>
      <c r="Z139" s="75">
        <v>0</v>
      </c>
      <c r="AA139" s="75">
        <v>0</v>
      </c>
      <c r="AB139" s="75">
        <v>0</v>
      </c>
      <c r="AC139" s="75">
        <v>0</v>
      </c>
      <c r="AD139" s="75">
        <v>0</v>
      </c>
      <c r="AE139" s="75">
        <v>0</v>
      </c>
      <c r="AF139" s="75">
        <v>0</v>
      </c>
      <c r="AG139" s="75">
        <v>0</v>
      </c>
      <c r="AH139" s="75">
        <v>0</v>
      </c>
      <c r="AI139" s="75">
        <v>0</v>
      </c>
      <c r="AJ139" s="75">
        <v>0</v>
      </c>
      <c r="AK139" s="75">
        <v>0</v>
      </c>
      <c r="AL139" s="75">
        <v>0</v>
      </c>
      <c r="AM139" s="75">
        <v>0</v>
      </c>
      <c r="AN139" s="75">
        <v>0</v>
      </c>
      <c r="AO139" s="75">
        <v>0</v>
      </c>
      <c r="AP139" s="75">
        <v>0</v>
      </c>
      <c r="AQ139" s="75">
        <v>0</v>
      </c>
      <c r="AR139" s="75">
        <v>0</v>
      </c>
      <c r="AS139" s="75">
        <v>0</v>
      </c>
      <c r="AT139" s="75">
        <v>0</v>
      </c>
      <c r="AU139" s="75">
        <v>0</v>
      </c>
      <c r="AV139" s="75">
        <v>0</v>
      </c>
      <c r="AW139" s="75">
        <v>0</v>
      </c>
      <c r="AX139" s="75">
        <v>0</v>
      </c>
      <c r="AY139" s="75">
        <v>197624.98</v>
      </c>
      <c r="AZ139" s="75">
        <v>0</v>
      </c>
      <c r="BA139" s="75">
        <v>0</v>
      </c>
      <c r="BB139" s="75">
        <v>0</v>
      </c>
      <c r="BC139" s="75">
        <v>0</v>
      </c>
      <c r="BD139" s="75">
        <v>0</v>
      </c>
      <c r="BE139" s="75">
        <v>0</v>
      </c>
      <c r="BF139" s="75">
        <v>0</v>
      </c>
      <c r="BG139" s="75">
        <v>0</v>
      </c>
      <c r="BH139" s="75">
        <v>158581.07999999999</v>
      </c>
      <c r="BI139" s="75">
        <v>0</v>
      </c>
      <c r="BJ139" s="75">
        <v>0</v>
      </c>
      <c r="BK139" s="75">
        <v>0</v>
      </c>
      <c r="BL139" s="75">
        <v>0</v>
      </c>
      <c r="BM139" s="75">
        <v>0</v>
      </c>
      <c r="BN139" s="75">
        <v>0</v>
      </c>
      <c r="BO139" s="75">
        <v>0</v>
      </c>
      <c r="BP139" s="75">
        <v>0</v>
      </c>
      <c r="BQ139" s="75">
        <v>0</v>
      </c>
      <c r="BR139" s="75">
        <v>18165.04</v>
      </c>
      <c r="BS139" s="75">
        <v>0</v>
      </c>
      <c r="BT139" s="75">
        <v>0</v>
      </c>
      <c r="BU139" s="75">
        <v>0</v>
      </c>
      <c r="BV139" s="75">
        <v>0</v>
      </c>
      <c r="BW139" s="75">
        <v>0</v>
      </c>
      <c r="BX139" s="75">
        <v>0</v>
      </c>
      <c r="BY139" s="76">
        <v>485805</v>
      </c>
    </row>
    <row r="140" spans="1:77" x14ac:dyDescent="0.2">
      <c r="A140" s="73" t="s">
        <v>455</v>
      </c>
      <c r="B140" s="74" t="s">
        <v>476</v>
      </c>
      <c r="C140" s="73" t="s">
        <v>477</v>
      </c>
      <c r="D140" s="75">
        <v>1766585.72</v>
      </c>
      <c r="E140" s="75">
        <v>0</v>
      </c>
      <c r="F140" s="75">
        <v>0</v>
      </c>
      <c r="G140" s="75">
        <v>0</v>
      </c>
      <c r="H140" s="75">
        <v>0</v>
      </c>
      <c r="I140" s="75">
        <v>0</v>
      </c>
      <c r="J140" s="75">
        <v>0</v>
      </c>
      <c r="K140" s="75">
        <v>0</v>
      </c>
      <c r="L140" s="75">
        <v>14317.24</v>
      </c>
      <c r="M140" s="75">
        <v>100822.54</v>
      </c>
      <c r="N140" s="75">
        <v>0</v>
      </c>
      <c r="O140" s="75">
        <v>0</v>
      </c>
      <c r="P140" s="75">
        <v>0</v>
      </c>
      <c r="Q140" s="75">
        <v>1716.21</v>
      </c>
      <c r="R140" s="75">
        <v>0</v>
      </c>
      <c r="S140" s="75">
        <v>8082.75</v>
      </c>
      <c r="T140" s="75">
        <v>23079.98</v>
      </c>
      <c r="U140" s="75">
        <v>15049.87</v>
      </c>
      <c r="V140" s="75">
        <v>494440.3</v>
      </c>
      <c r="W140" s="75">
        <v>215793.24</v>
      </c>
      <c r="X140" s="75">
        <v>0</v>
      </c>
      <c r="Y140" s="75">
        <v>0</v>
      </c>
      <c r="Z140" s="75">
        <v>68401.960000000006</v>
      </c>
      <c r="AA140" s="75">
        <v>0</v>
      </c>
      <c r="AB140" s="75">
        <v>0</v>
      </c>
      <c r="AC140" s="75">
        <v>0</v>
      </c>
      <c r="AD140" s="75">
        <v>0</v>
      </c>
      <c r="AE140" s="75">
        <v>0</v>
      </c>
      <c r="AF140" s="75">
        <v>1816.24</v>
      </c>
      <c r="AG140" s="75">
        <v>0</v>
      </c>
      <c r="AH140" s="75">
        <v>0</v>
      </c>
      <c r="AI140" s="75">
        <v>0</v>
      </c>
      <c r="AJ140" s="75">
        <v>0</v>
      </c>
      <c r="AK140" s="75">
        <v>0</v>
      </c>
      <c r="AL140" s="75">
        <v>0</v>
      </c>
      <c r="AM140" s="75">
        <v>0</v>
      </c>
      <c r="AN140" s="75">
        <v>0</v>
      </c>
      <c r="AO140" s="75">
        <v>0</v>
      </c>
      <c r="AP140" s="75">
        <v>132743.70000000001</v>
      </c>
      <c r="AQ140" s="75">
        <v>999958.37</v>
      </c>
      <c r="AR140" s="75">
        <v>0</v>
      </c>
      <c r="AS140" s="75">
        <v>0</v>
      </c>
      <c r="AT140" s="75">
        <v>0</v>
      </c>
      <c r="AU140" s="75">
        <v>0</v>
      </c>
      <c r="AV140" s="75">
        <v>0</v>
      </c>
      <c r="AW140" s="75">
        <v>0</v>
      </c>
      <c r="AX140" s="75">
        <v>0</v>
      </c>
      <c r="AY140" s="75">
        <v>0</v>
      </c>
      <c r="AZ140" s="75">
        <v>5823.38</v>
      </c>
      <c r="BA140" s="75">
        <v>0</v>
      </c>
      <c r="BB140" s="75">
        <v>0</v>
      </c>
      <c r="BC140" s="75">
        <v>0</v>
      </c>
      <c r="BD140" s="75">
        <v>0</v>
      </c>
      <c r="BE140" s="75">
        <v>0</v>
      </c>
      <c r="BF140" s="75">
        <v>76933.070000000007</v>
      </c>
      <c r="BG140" s="75">
        <v>0</v>
      </c>
      <c r="BH140" s="75">
        <v>0</v>
      </c>
      <c r="BI140" s="75">
        <v>2562615.4300000002</v>
      </c>
      <c r="BJ140" s="75">
        <v>0</v>
      </c>
      <c r="BK140" s="75">
        <v>31651.69</v>
      </c>
      <c r="BL140" s="75">
        <v>10762.92</v>
      </c>
      <c r="BM140" s="75">
        <v>32944.080000000002</v>
      </c>
      <c r="BN140" s="75">
        <v>0</v>
      </c>
      <c r="BO140" s="75">
        <v>0</v>
      </c>
      <c r="BP140" s="75">
        <v>0</v>
      </c>
      <c r="BQ140" s="75">
        <v>0</v>
      </c>
      <c r="BR140" s="75">
        <v>0</v>
      </c>
      <c r="BS140" s="75">
        <v>0</v>
      </c>
      <c r="BT140" s="75">
        <v>0</v>
      </c>
      <c r="BU140" s="75">
        <v>0</v>
      </c>
      <c r="BV140" s="75">
        <v>0</v>
      </c>
      <c r="BW140" s="75">
        <v>1444.09</v>
      </c>
      <c r="BX140" s="75">
        <v>0</v>
      </c>
      <c r="BY140" s="76">
        <v>6954924.0499999998</v>
      </c>
    </row>
    <row r="141" spans="1:77" x14ac:dyDescent="0.2">
      <c r="A141" s="73" t="s">
        <v>455</v>
      </c>
      <c r="B141" s="74" t="s">
        <v>478</v>
      </c>
      <c r="C141" s="73" t="s">
        <v>479</v>
      </c>
      <c r="D141" s="75">
        <v>463313.91</v>
      </c>
      <c r="E141" s="75">
        <v>598466.81000000006</v>
      </c>
      <c r="F141" s="75">
        <v>184163.65</v>
      </c>
      <c r="G141" s="75">
        <v>0</v>
      </c>
      <c r="H141" s="75">
        <v>94123.63</v>
      </c>
      <c r="I141" s="75">
        <v>0</v>
      </c>
      <c r="J141" s="75">
        <v>174650</v>
      </c>
      <c r="K141" s="75">
        <v>0</v>
      </c>
      <c r="L141" s="75">
        <v>0</v>
      </c>
      <c r="M141" s="75">
        <v>0</v>
      </c>
      <c r="N141" s="75">
        <v>0</v>
      </c>
      <c r="O141" s="75">
        <v>0</v>
      </c>
      <c r="P141" s="75">
        <v>0</v>
      </c>
      <c r="Q141" s="75">
        <v>86238.62</v>
      </c>
      <c r="R141" s="75">
        <v>0</v>
      </c>
      <c r="S141" s="75">
        <v>0</v>
      </c>
      <c r="T141" s="75">
        <v>232750</v>
      </c>
      <c r="U141" s="75">
        <v>225188.9</v>
      </c>
      <c r="V141" s="75">
        <v>261466.79</v>
      </c>
      <c r="W141" s="75">
        <v>75279.789999999994</v>
      </c>
      <c r="X141" s="75">
        <v>0</v>
      </c>
      <c r="Y141" s="75">
        <v>0</v>
      </c>
      <c r="Z141" s="75">
        <v>232280.34</v>
      </c>
      <c r="AA141" s="75">
        <v>0</v>
      </c>
      <c r="AB141" s="75">
        <v>0</v>
      </c>
      <c r="AC141" s="75">
        <v>0</v>
      </c>
      <c r="AD141" s="75">
        <v>0</v>
      </c>
      <c r="AE141" s="75">
        <v>95056.67</v>
      </c>
      <c r="AF141" s="75">
        <v>184940.98</v>
      </c>
      <c r="AG141" s="75">
        <v>0</v>
      </c>
      <c r="AH141" s="75">
        <v>38261.86</v>
      </c>
      <c r="AI141" s="75">
        <v>14697.8</v>
      </c>
      <c r="AJ141" s="75">
        <v>1160.56</v>
      </c>
      <c r="AK141" s="75">
        <v>0</v>
      </c>
      <c r="AL141" s="75">
        <v>0</v>
      </c>
      <c r="AM141" s="75">
        <v>0</v>
      </c>
      <c r="AN141" s="75">
        <v>14541.37</v>
      </c>
      <c r="AO141" s="75">
        <v>0</v>
      </c>
      <c r="AP141" s="75">
        <v>152312.32999999999</v>
      </c>
      <c r="AQ141" s="75">
        <v>431348.11</v>
      </c>
      <c r="AR141" s="75">
        <v>0</v>
      </c>
      <c r="AS141" s="75">
        <v>227588.93</v>
      </c>
      <c r="AT141" s="75">
        <v>0</v>
      </c>
      <c r="AU141" s="75">
        <v>0</v>
      </c>
      <c r="AV141" s="75">
        <v>0</v>
      </c>
      <c r="AW141" s="75">
        <v>0</v>
      </c>
      <c r="AX141" s="75">
        <v>0</v>
      </c>
      <c r="AY141" s="75">
        <v>299250</v>
      </c>
      <c r="AZ141" s="75">
        <v>0</v>
      </c>
      <c r="BA141" s="75">
        <v>233099.86</v>
      </c>
      <c r="BB141" s="75">
        <v>0</v>
      </c>
      <c r="BC141" s="75">
        <v>0</v>
      </c>
      <c r="BD141" s="75">
        <v>0</v>
      </c>
      <c r="BE141" s="75">
        <v>0</v>
      </c>
      <c r="BF141" s="75">
        <v>0</v>
      </c>
      <c r="BG141" s="75">
        <v>81433.31</v>
      </c>
      <c r="BH141" s="75">
        <v>166499.97</v>
      </c>
      <c r="BI141" s="75">
        <v>239067.91</v>
      </c>
      <c r="BJ141" s="75">
        <v>0</v>
      </c>
      <c r="BK141" s="75">
        <v>558648.06999999995</v>
      </c>
      <c r="BL141" s="75">
        <v>115266.33</v>
      </c>
      <c r="BM141" s="75">
        <v>286.25</v>
      </c>
      <c r="BN141" s="75">
        <v>34928.43</v>
      </c>
      <c r="BO141" s="75">
        <v>229980.36</v>
      </c>
      <c r="BP141" s="75">
        <v>325607.55</v>
      </c>
      <c r="BQ141" s="75">
        <v>150908.93</v>
      </c>
      <c r="BR141" s="75">
        <v>466809.4</v>
      </c>
      <c r="BS141" s="75">
        <v>0</v>
      </c>
      <c r="BT141" s="75">
        <v>0</v>
      </c>
      <c r="BU141" s="75">
        <v>233883.02</v>
      </c>
      <c r="BV141" s="75">
        <v>0</v>
      </c>
      <c r="BW141" s="75">
        <v>0</v>
      </c>
      <c r="BX141" s="75">
        <v>104340.7</v>
      </c>
      <c r="BY141" s="76">
        <v>6966909.1599999992</v>
      </c>
    </row>
    <row r="142" spans="1:77" x14ac:dyDescent="0.2">
      <c r="A142" s="73" t="s">
        <v>455</v>
      </c>
      <c r="B142" s="74" t="s">
        <v>480</v>
      </c>
      <c r="C142" s="73" t="s">
        <v>481</v>
      </c>
      <c r="D142" s="75">
        <v>189220.12</v>
      </c>
      <c r="E142" s="75">
        <v>0</v>
      </c>
      <c r="F142" s="75">
        <v>0</v>
      </c>
      <c r="G142" s="75">
        <v>0</v>
      </c>
      <c r="H142" s="75">
        <v>0</v>
      </c>
      <c r="I142" s="75">
        <v>0</v>
      </c>
      <c r="J142" s="75">
        <v>0</v>
      </c>
      <c r="K142" s="75">
        <v>350250</v>
      </c>
      <c r="L142" s="75">
        <v>0</v>
      </c>
      <c r="M142" s="75">
        <v>0</v>
      </c>
      <c r="N142" s="75">
        <v>57866.69</v>
      </c>
      <c r="O142" s="75">
        <v>71739.17</v>
      </c>
      <c r="P142" s="75">
        <v>226340</v>
      </c>
      <c r="Q142" s="75">
        <v>0</v>
      </c>
      <c r="R142" s="75">
        <v>0</v>
      </c>
      <c r="S142" s="75">
        <v>0</v>
      </c>
      <c r="T142" s="75">
        <v>0</v>
      </c>
      <c r="U142" s="75">
        <v>0</v>
      </c>
      <c r="V142" s="75">
        <v>4432.16</v>
      </c>
      <c r="W142" s="75">
        <v>0</v>
      </c>
      <c r="X142" s="75">
        <v>0</v>
      </c>
      <c r="Y142" s="75">
        <v>0</v>
      </c>
      <c r="Z142" s="75">
        <v>7119.21</v>
      </c>
      <c r="AA142" s="75">
        <v>0</v>
      </c>
      <c r="AB142" s="75">
        <v>0</v>
      </c>
      <c r="AC142" s="75">
        <v>0</v>
      </c>
      <c r="AD142" s="75">
        <v>0</v>
      </c>
      <c r="AE142" s="75">
        <v>13233.65</v>
      </c>
      <c r="AF142" s="75">
        <v>41088.86</v>
      </c>
      <c r="AG142" s="75">
        <v>0</v>
      </c>
      <c r="AH142" s="75">
        <v>0</v>
      </c>
      <c r="AI142" s="75">
        <v>0</v>
      </c>
      <c r="AJ142" s="75">
        <v>0</v>
      </c>
      <c r="AK142" s="75">
        <v>0</v>
      </c>
      <c r="AL142" s="75">
        <v>41627.379999999997</v>
      </c>
      <c r="AM142" s="75">
        <v>0</v>
      </c>
      <c r="AN142" s="75">
        <v>0</v>
      </c>
      <c r="AO142" s="75">
        <v>0</v>
      </c>
      <c r="AP142" s="75">
        <v>39277.39</v>
      </c>
      <c r="AQ142" s="75">
        <v>386058.47</v>
      </c>
      <c r="AR142" s="75">
        <v>0</v>
      </c>
      <c r="AS142" s="75">
        <v>0</v>
      </c>
      <c r="AT142" s="75">
        <v>0</v>
      </c>
      <c r="AU142" s="75">
        <v>0</v>
      </c>
      <c r="AV142" s="75">
        <v>0</v>
      </c>
      <c r="AW142" s="75">
        <v>0</v>
      </c>
      <c r="AX142" s="75">
        <v>0</v>
      </c>
      <c r="AY142" s="75">
        <v>0</v>
      </c>
      <c r="AZ142" s="75">
        <v>0</v>
      </c>
      <c r="BA142" s="75">
        <v>0</v>
      </c>
      <c r="BB142" s="75">
        <v>0</v>
      </c>
      <c r="BC142" s="75">
        <v>0</v>
      </c>
      <c r="BD142" s="75">
        <v>0</v>
      </c>
      <c r="BE142" s="75">
        <v>0</v>
      </c>
      <c r="BF142" s="75">
        <v>4252.22</v>
      </c>
      <c r="BG142" s="75">
        <v>0</v>
      </c>
      <c r="BH142" s="75">
        <v>0</v>
      </c>
      <c r="BI142" s="75">
        <v>13640.21</v>
      </c>
      <c r="BJ142" s="75">
        <v>417687.09</v>
      </c>
      <c r="BK142" s="75">
        <v>134118.04999999999</v>
      </c>
      <c r="BL142" s="75">
        <v>0</v>
      </c>
      <c r="BM142" s="75">
        <v>0</v>
      </c>
      <c r="BN142" s="75">
        <v>77053.08</v>
      </c>
      <c r="BO142" s="75">
        <v>0</v>
      </c>
      <c r="BP142" s="75">
        <v>162813.70000000001</v>
      </c>
      <c r="BQ142" s="75">
        <v>0</v>
      </c>
      <c r="BR142" s="75">
        <v>0</v>
      </c>
      <c r="BS142" s="75">
        <v>0</v>
      </c>
      <c r="BT142" s="75">
        <v>0</v>
      </c>
      <c r="BU142" s="75">
        <v>447027.49</v>
      </c>
      <c r="BV142" s="75">
        <v>0</v>
      </c>
      <c r="BW142" s="75">
        <v>0</v>
      </c>
      <c r="BX142" s="75">
        <v>0</v>
      </c>
      <c r="BY142" s="76">
        <v>4286149.9399999995</v>
      </c>
    </row>
    <row r="143" spans="1:77" x14ac:dyDescent="0.2">
      <c r="A143" s="73" t="s">
        <v>455</v>
      </c>
      <c r="B143" s="74" t="s">
        <v>482</v>
      </c>
      <c r="C143" s="73" t="s">
        <v>483</v>
      </c>
      <c r="D143" s="75">
        <v>149701.41</v>
      </c>
      <c r="E143" s="75">
        <v>0</v>
      </c>
      <c r="F143" s="75">
        <v>0</v>
      </c>
      <c r="G143" s="75">
        <v>0</v>
      </c>
      <c r="H143" s="75">
        <v>0</v>
      </c>
      <c r="I143" s="75">
        <v>0</v>
      </c>
      <c r="J143" s="75">
        <v>0</v>
      </c>
      <c r="K143" s="75">
        <v>0</v>
      </c>
      <c r="L143" s="75">
        <v>0</v>
      </c>
      <c r="M143" s="75">
        <v>0</v>
      </c>
      <c r="N143" s="75">
        <v>0</v>
      </c>
      <c r="O143" s="75">
        <v>0</v>
      </c>
      <c r="P143" s="75">
        <v>0</v>
      </c>
      <c r="Q143" s="75">
        <v>0</v>
      </c>
      <c r="R143" s="75">
        <v>0</v>
      </c>
      <c r="S143" s="75">
        <v>4228.9399999999996</v>
      </c>
      <c r="T143" s="75">
        <v>0</v>
      </c>
      <c r="U143" s="75">
        <v>0</v>
      </c>
      <c r="V143" s="75">
        <v>2779.49</v>
      </c>
      <c r="W143" s="75">
        <v>0</v>
      </c>
      <c r="X143" s="75">
        <v>0</v>
      </c>
      <c r="Y143" s="75">
        <v>0</v>
      </c>
      <c r="Z143" s="75">
        <v>0</v>
      </c>
      <c r="AA143" s="75">
        <v>0</v>
      </c>
      <c r="AB143" s="75">
        <v>0</v>
      </c>
      <c r="AC143" s="75">
        <v>0</v>
      </c>
      <c r="AD143" s="75">
        <v>0</v>
      </c>
      <c r="AE143" s="75">
        <v>358.39</v>
      </c>
      <c r="AF143" s="75">
        <v>0</v>
      </c>
      <c r="AG143" s="75">
        <v>0</v>
      </c>
      <c r="AH143" s="75">
        <v>0</v>
      </c>
      <c r="AI143" s="75">
        <v>0</v>
      </c>
      <c r="AJ143" s="75">
        <v>0</v>
      </c>
      <c r="AK143" s="75">
        <v>0</v>
      </c>
      <c r="AL143" s="75">
        <v>0</v>
      </c>
      <c r="AM143" s="75">
        <v>0</v>
      </c>
      <c r="AN143" s="75">
        <v>0</v>
      </c>
      <c r="AO143" s="75">
        <v>0</v>
      </c>
      <c r="AP143" s="75">
        <v>0</v>
      </c>
      <c r="AQ143" s="75">
        <v>273722.64</v>
      </c>
      <c r="AR143" s="75">
        <v>0</v>
      </c>
      <c r="AS143" s="75">
        <v>0</v>
      </c>
      <c r="AT143" s="75">
        <v>0</v>
      </c>
      <c r="AU143" s="75">
        <v>0</v>
      </c>
      <c r="AV143" s="75">
        <v>0</v>
      </c>
      <c r="AW143" s="75">
        <v>0</v>
      </c>
      <c r="AX143" s="75">
        <v>0</v>
      </c>
      <c r="AY143" s="75">
        <v>0</v>
      </c>
      <c r="AZ143" s="75">
        <v>0</v>
      </c>
      <c r="BA143" s="75">
        <v>0</v>
      </c>
      <c r="BB143" s="75">
        <v>0</v>
      </c>
      <c r="BC143" s="75">
        <v>0</v>
      </c>
      <c r="BD143" s="75">
        <v>0</v>
      </c>
      <c r="BE143" s="75">
        <v>0</v>
      </c>
      <c r="BF143" s="75">
        <v>0</v>
      </c>
      <c r="BG143" s="75">
        <v>0</v>
      </c>
      <c r="BH143" s="75">
        <v>0</v>
      </c>
      <c r="BI143" s="75">
        <v>277289.59999999998</v>
      </c>
      <c r="BJ143" s="75">
        <v>0</v>
      </c>
      <c r="BK143" s="75">
        <v>0</v>
      </c>
      <c r="BL143" s="75">
        <v>0</v>
      </c>
      <c r="BM143" s="75">
        <v>0</v>
      </c>
      <c r="BN143" s="75">
        <v>0</v>
      </c>
      <c r="BO143" s="75">
        <v>0</v>
      </c>
      <c r="BP143" s="75">
        <v>0</v>
      </c>
      <c r="BQ143" s="75">
        <v>0</v>
      </c>
      <c r="BR143" s="75">
        <v>0</v>
      </c>
      <c r="BS143" s="75">
        <v>7522.44</v>
      </c>
      <c r="BT143" s="75">
        <v>0</v>
      </c>
      <c r="BU143" s="75">
        <v>0</v>
      </c>
      <c r="BV143" s="75">
        <v>0</v>
      </c>
      <c r="BW143" s="75">
        <v>0</v>
      </c>
      <c r="BX143" s="75">
        <v>0</v>
      </c>
      <c r="BY143" s="76">
        <v>736469.96</v>
      </c>
    </row>
    <row r="144" spans="1:77" x14ac:dyDescent="0.2">
      <c r="A144" s="73" t="s">
        <v>455</v>
      </c>
      <c r="B144" s="74" t="s">
        <v>484</v>
      </c>
      <c r="C144" s="73" t="s">
        <v>485</v>
      </c>
      <c r="D144" s="75">
        <v>0</v>
      </c>
      <c r="E144" s="75">
        <v>0</v>
      </c>
      <c r="F144" s="75">
        <v>0</v>
      </c>
      <c r="G144" s="75">
        <v>0</v>
      </c>
      <c r="H144" s="75">
        <v>0</v>
      </c>
      <c r="I144" s="75">
        <v>0</v>
      </c>
      <c r="J144" s="75">
        <v>0</v>
      </c>
      <c r="K144" s="75">
        <v>256258.31</v>
      </c>
      <c r="L144" s="75">
        <v>0</v>
      </c>
      <c r="M144" s="75">
        <v>0</v>
      </c>
      <c r="N144" s="75">
        <v>0</v>
      </c>
      <c r="O144" s="75">
        <v>0</v>
      </c>
      <c r="P144" s="75">
        <v>0</v>
      </c>
      <c r="Q144" s="75">
        <v>0</v>
      </c>
      <c r="R144" s="75">
        <v>0</v>
      </c>
      <c r="S144" s="75">
        <v>0</v>
      </c>
      <c r="T144" s="75">
        <v>0</v>
      </c>
      <c r="U144" s="75">
        <v>0</v>
      </c>
      <c r="V144" s="75">
        <v>0</v>
      </c>
      <c r="W144" s="75">
        <v>0</v>
      </c>
      <c r="X144" s="75">
        <v>0</v>
      </c>
      <c r="Y144" s="75">
        <v>0</v>
      </c>
      <c r="Z144" s="75">
        <v>5752.08</v>
      </c>
      <c r="AA144" s="75">
        <v>0</v>
      </c>
      <c r="AB144" s="75">
        <v>0</v>
      </c>
      <c r="AC144" s="75">
        <v>0</v>
      </c>
      <c r="AD144" s="75">
        <v>0</v>
      </c>
      <c r="AE144" s="75">
        <v>0</v>
      </c>
      <c r="AF144" s="75">
        <v>0</v>
      </c>
      <c r="AG144" s="75">
        <v>0</v>
      </c>
      <c r="AH144" s="75">
        <v>0</v>
      </c>
      <c r="AI144" s="75">
        <v>0</v>
      </c>
      <c r="AJ144" s="75">
        <v>0</v>
      </c>
      <c r="AK144" s="75">
        <v>0</v>
      </c>
      <c r="AL144" s="75">
        <v>0</v>
      </c>
      <c r="AM144" s="75">
        <v>0</v>
      </c>
      <c r="AN144" s="75">
        <v>0</v>
      </c>
      <c r="AO144" s="75">
        <v>0</v>
      </c>
      <c r="AP144" s="75">
        <v>0</v>
      </c>
      <c r="AQ144" s="75">
        <v>8035.32</v>
      </c>
      <c r="AR144" s="75">
        <v>0</v>
      </c>
      <c r="AS144" s="75">
        <v>0</v>
      </c>
      <c r="AT144" s="75">
        <v>0</v>
      </c>
      <c r="AU144" s="75">
        <v>0</v>
      </c>
      <c r="AV144" s="75">
        <v>0</v>
      </c>
      <c r="AW144" s="75">
        <v>0</v>
      </c>
      <c r="AX144" s="75">
        <v>0</v>
      </c>
      <c r="AY144" s="75">
        <v>0</v>
      </c>
      <c r="AZ144" s="75">
        <v>0</v>
      </c>
      <c r="BA144" s="75">
        <v>0</v>
      </c>
      <c r="BB144" s="75">
        <v>0</v>
      </c>
      <c r="BC144" s="75">
        <v>0</v>
      </c>
      <c r="BD144" s="75">
        <v>0</v>
      </c>
      <c r="BE144" s="75">
        <v>0</v>
      </c>
      <c r="BF144" s="75">
        <v>0</v>
      </c>
      <c r="BG144" s="75">
        <v>0</v>
      </c>
      <c r="BH144" s="75">
        <v>0</v>
      </c>
      <c r="BI144" s="75">
        <v>5501.8</v>
      </c>
      <c r="BJ144" s="75">
        <v>0</v>
      </c>
      <c r="BK144" s="75">
        <v>0</v>
      </c>
      <c r="BL144" s="75">
        <v>0</v>
      </c>
      <c r="BM144" s="75">
        <v>0</v>
      </c>
      <c r="BN144" s="75">
        <v>0</v>
      </c>
      <c r="BO144" s="75">
        <v>0</v>
      </c>
      <c r="BP144" s="75">
        <v>0</v>
      </c>
      <c r="BQ144" s="75">
        <v>0</v>
      </c>
      <c r="BR144" s="75">
        <v>0</v>
      </c>
      <c r="BS144" s="75">
        <v>0</v>
      </c>
      <c r="BT144" s="75">
        <v>0</v>
      </c>
      <c r="BU144" s="75">
        <v>0</v>
      </c>
      <c r="BV144" s="75">
        <v>0</v>
      </c>
      <c r="BW144" s="75">
        <v>0</v>
      </c>
      <c r="BX144" s="75">
        <v>0</v>
      </c>
      <c r="BY144" s="76">
        <v>444241.94</v>
      </c>
    </row>
    <row r="145" spans="1:77" x14ac:dyDescent="0.2">
      <c r="A145" s="73" t="s">
        <v>455</v>
      </c>
      <c r="B145" s="74" t="s">
        <v>486</v>
      </c>
      <c r="C145" s="73" t="s">
        <v>487</v>
      </c>
      <c r="D145" s="75">
        <v>0</v>
      </c>
      <c r="E145" s="75">
        <v>39692.94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187500.27</v>
      </c>
      <c r="P145" s="75">
        <v>0</v>
      </c>
      <c r="Q145" s="75">
        <v>0</v>
      </c>
      <c r="R145" s="75">
        <v>0</v>
      </c>
      <c r="S145" s="75">
        <v>0</v>
      </c>
      <c r="T145" s="75">
        <v>0</v>
      </c>
      <c r="U145" s="75">
        <v>0</v>
      </c>
      <c r="V145" s="75">
        <v>0</v>
      </c>
      <c r="W145" s="75">
        <v>0</v>
      </c>
      <c r="X145" s="75">
        <v>0</v>
      </c>
      <c r="Y145" s="75">
        <v>0</v>
      </c>
      <c r="Z145" s="75">
        <v>0</v>
      </c>
      <c r="AA145" s="75">
        <v>0</v>
      </c>
      <c r="AB145" s="75">
        <v>0</v>
      </c>
      <c r="AC145" s="75">
        <v>0</v>
      </c>
      <c r="AD145" s="75">
        <v>0</v>
      </c>
      <c r="AE145" s="75">
        <v>0</v>
      </c>
      <c r="AF145" s="75">
        <v>0</v>
      </c>
      <c r="AG145" s="75">
        <v>0</v>
      </c>
      <c r="AH145" s="75">
        <v>0</v>
      </c>
      <c r="AI145" s="75">
        <v>0</v>
      </c>
      <c r="AJ145" s="75">
        <v>0</v>
      </c>
      <c r="AK145" s="75">
        <v>0</v>
      </c>
      <c r="AL145" s="75">
        <v>0</v>
      </c>
      <c r="AM145" s="75">
        <v>0</v>
      </c>
      <c r="AN145" s="75">
        <v>0</v>
      </c>
      <c r="AO145" s="75">
        <v>0</v>
      </c>
      <c r="AP145" s="75">
        <v>0</v>
      </c>
      <c r="AQ145" s="75">
        <v>962.3</v>
      </c>
      <c r="AR145" s="75">
        <v>0</v>
      </c>
      <c r="AS145" s="75">
        <v>0</v>
      </c>
      <c r="AT145" s="75">
        <v>0</v>
      </c>
      <c r="AU145" s="75">
        <v>0</v>
      </c>
      <c r="AV145" s="75">
        <v>0</v>
      </c>
      <c r="AW145" s="75">
        <v>0</v>
      </c>
      <c r="AX145" s="75">
        <v>0</v>
      </c>
      <c r="AY145" s="75">
        <v>0</v>
      </c>
      <c r="AZ145" s="75">
        <v>0</v>
      </c>
      <c r="BA145" s="75">
        <v>0</v>
      </c>
      <c r="BB145" s="75">
        <v>0</v>
      </c>
      <c r="BC145" s="75">
        <v>0</v>
      </c>
      <c r="BD145" s="75">
        <v>0</v>
      </c>
      <c r="BE145" s="75">
        <v>0</v>
      </c>
      <c r="BF145" s="75">
        <v>0</v>
      </c>
      <c r="BG145" s="75">
        <v>0</v>
      </c>
      <c r="BH145" s="75">
        <v>0</v>
      </c>
      <c r="BI145" s="75">
        <v>0</v>
      </c>
      <c r="BJ145" s="75">
        <v>0</v>
      </c>
      <c r="BK145" s="75">
        <v>0</v>
      </c>
      <c r="BL145" s="75">
        <v>0</v>
      </c>
      <c r="BM145" s="75">
        <v>0</v>
      </c>
      <c r="BN145" s="75">
        <v>0</v>
      </c>
      <c r="BO145" s="75">
        <v>0</v>
      </c>
      <c r="BP145" s="75">
        <v>0</v>
      </c>
      <c r="BQ145" s="75">
        <v>0</v>
      </c>
      <c r="BR145" s="75">
        <v>0</v>
      </c>
      <c r="BS145" s="75">
        <v>0</v>
      </c>
      <c r="BT145" s="75">
        <v>0</v>
      </c>
      <c r="BU145" s="75">
        <v>0</v>
      </c>
      <c r="BV145" s="75">
        <v>0</v>
      </c>
      <c r="BW145" s="75">
        <v>0</v>
      </c>
      <c r="BX145" s="75">
        <v>0</v>
      </c>
      <c r="BY145" s="76">
        <v>119384.81999999999</v>
      </c>
    </row>
    <row r="146" spans="1:77" x14ac:dyDescent="0.2">
      <c r="A146" s="73" t="s">
        <v>455</v>
      </c>
      <c r="B146" s="74" t="s">
        <v>488</v>
      </c>
      <c r="C146" s="73" t="s">
        <v>489</v>
      </c>
      <c r="D146" s="75">
        <v>14991550.310000001</v>
      </c>
      <c r="E146" s="75">
        <v>23898.63</v>
      </c>
      <c r="F146" s="75">
        <v>226740.46</v>
      </c>
      <c r="G146" s="75">
        <v>0</v>
      </c>
      <c r="H146" s="75">
        <v>9068.68</v>
      </c>
      <c r="I146" s="75">
        <v>0</v>
      </c>
      <c r="J146" s="75">
        <v>5858709.0800000001</v>
      </c>
      <c r="K146" s="75">
        <v>1947094.67</v>
      </c>
      <c r="L146" s="75">
        <v>0</v>
      </c>
      <c r="M146" s="75">
        <v>3597900.81</v>
      </c>
      <c r="N146" s="75">
        <v>60833.36</v>
      </c>
      <c r="O146" s="75">
        <v>411588.77</v>
      </c>
      <c r="P146" s="75">
        <v>1302059</v>
      </c>
      <c r="Q146" s="75">
        <v>1195216.31</v>
      </c>
      <c r="R146" s="75">
        <v>0</v>
      </c>
      <c r="S146" s="75">
        <v>411634</v>
      </c>
      <c r="T146" s="75">
        <v>187375.02</v>
      </c>
      <c r="U146" s="75">
        <v>76612.33</v>
      </c>
      <c r="V146" s="75">
        <v>15285657.970000001</v>
      </c>
      <c r="W146" s="75">
        <v>3677982.39</v>
      </c>
      <c r="X146" s="75">
        <v>36680.949999999997</v>
      </c>
      <c r="Y146" s="75">
        <v>0</v>
      </c>
      <c r="Z146" s="75">
        <v>1016036.27</v>
      </c>
      <c r="AA146" s="75">
        <v>128333.31</v>
      </c>
      <c r="AB146" s="75">
        <v>0</v>
      </c>
      <c r="AC146" s="75">
        <v>0</v>
      </c>
      <c r="AD146" s="75">
        <v>0</v>
      </c>
      <c r="AE146" s="75">
        <v>8231229.75</v>
      </c>
      <c r="AF146" s="75">
        <v>656922.62</v>
      </c>
      <c r="AG146" s="75">
        <v>0</v>
      </c>
      <c r="AH146" s="75">
        <v>120061.27</v>
      </c>
      <c r="AI146" s="75">
        <v>91756.15</v>
      </c>
      <c r="AJ146" s="75">
        <v>138258.07999999999</v>
      </c>
      <c r="AK146" s="75">
        <v>0</v>
      </c>
      <c r="AL146" s="75">
        <v>248830.3</v>
      </c>
      <c r="AM146" s="75">
        <v>163745.5</v>
      </c>
      <c r="AN146" s="75">
        <v>10553.43</v>
      </c>
      <c r="AO146" s="75">
        <v>35665.129999999997</v>
      </c>
      <c r="AP146" s="75">
        <v>505988.82</v>
      </c>
      <c r="AQ146" s="75">
        <v>20932379.489999998</v>
      </c>
      <c r="AR146" s="75">
        <v>38806.019999999997</v>
      </c>
      <c r="AS146" s="75">
        <v>31703.759999999998</v>
      </c>
      <c r="AT146" s="75">
        <v>24334.17</v>
      </c>
      <c r="AU146" s="75">
        <v>54511.26</v>
      </c>
      <c r="AV146" s="75">
        <v>194132.64</v>
      </c>
      <c r="AW146" s="75">
        <v>72945.03</v>
      </c>
      <c r="AX146" s="75">
        <v>0</v>
      </c>
      <c r="AY146" s="75">
        <v>91500</v>
      </c>
      <c r="AZ146" s="75">
        <v>0</v>
      </c>
      <c r="BA146" s="75">
        <v>219832.83</v>
      </c>
      <c r="BB146" s="75">
        <v>0</v>
      </c>
      <c r="BC146" s="75">
        <v>0</v>
      </c>
      <c r="BD146" s="75">
        <v>1407709.98</v>
      </c>
      <c r="BE146" s="75">
        <v>214491.67</v>
      </c>
      <c r="BF146" s="75">
        <v>167301.04999999999</v>
      </c>
      <c r="BG146" s="75">
        <v>89776.94</v>
      </c>
      <c r="BH146" s="75">
        <v>0</v>
      </c>
      <c r="BI146" s="75">
        <v>20072559.289999999</v>
      </c>
      <c r="BJ146" s="75">
        <v>2084013.73</v>
      </c>
      <c r="BK146" s="75">
        <v>618709.76000000001</v>
      </c>
      <c r="BL146" s="75">
        <v>98382.5</v>
      </c>
      <c r="BM146" s="75">
        <v>885074.15</v>
      </c>
      <c r="BN146" s="75">
        <v>581897.64</v>
      </c>
      <c r="BO146" s="75">
        <v>328475.45</v>
      </c>
      <c r="BP146" s="75">
        <v>11909075.710000001</v>
      </c>
      <c r="BQ146" s="75">
        <v>4318.24</v>
      </c>
      <c r="BR146" s="75">
        <v>203020.87</v>
      </c>
      <c r="BS146" s="75">
        <v>154410.07</v>
      </c>
      <c r="BT146" s="75">
        <v>322296.03999999998</v>
      </c>
      <c r="BU146" s="75">
        <v>1093884.47</v>
      </c>
      <c r="BV146" s="75">
        <v>76279.77</v>
      </c>
      <c r="BW146" s="75">
        <v>280884.56</v>
      </c>
      <c r="BX146" s="75">
        <v>13306.49</v>
      </c>
      <c r="BY146" s="76">
        <v>95592605.049999982</v>
      </c>
    </row>
    <row r="147" spans="1:77" x14ac:dyDescent="0.2">
      <c r="A147" s="73" t="s">
        <v>455</v>
      </c>
      <c r="B147" s="74" t="s">
        <v>490</v>
      </c>
      <c r="C147" s="73" t="s">
        <v>491</v>
      </c>
      <c r="D147" s="75">
        <v>1872224.55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  <c r="P147" s="75">
        <v>0</v>
      </c>
      <c r="Q147" s="75">
        <v>0</v>
      </c>
      <c r="R147" s="75">
        <v>0</v>
      </c>
      <c r="S147" s="75">
        <v>0</v>
      </c>
      <c r="T147" s="75">
        <v>0</v>
      </c>
      <c r="U147" s="75">
        <v>0</v>
      </c>
      <c r="V147" s="75">
        <v>2059664.92</v>
      </c>
      <c r="W147" s="75">
        <v>0</v>
      </c>
      <c r="X147" s="75">
        <v>0</v>
      </c>
      <c r="Y147" s="75">
        <v>0</v>
      </c>
      <c r="Z147" s="75">
        <v>0</v>
      </c>
      <c r="AA147" s="75">
        <v>0</v>
      </c>
      <c r="AB147" s="75">
        <v>0</v>
      </c>
      <c r="AC147" s="75">
        <v>0</v>
      </c>
      <c r="AD147" s="75">
        <v>0</v>
      </c>
      <c r="AE147" s="75">
        <v>0</v>
      </c>
      <c r="AF147" s="75">
        <v>0</v>
      </c>
      <c r="AG147" s="75">
        <v>0</v>
      </c>
      <c r="AH147" s="75">
        <v>0</v>
      </c>
      <c r="AI147" s="75">
        <v>0</v>
      </c>
      <c r="AJ147" s="75">
        <v>0</v>
      </c>
      <c r="AK147" s="75">
        <v>0</v>
      </c>
      <c r="AL147" s="75">
        <v>0</v>
      </c>
      <c r="AM147" s="75">
        <v>0</v>
      </c>
      <c r="AN147" s="75">
        <v>0</v>
      </c>
      <c r="AO147" s="75">
        <v>0</v>
      </c>
      <c r="AP147" s="75">
        <v>7853.88</v>
      </c>
      <c r="AQ147" s="75">
        <v>462174.59</v>
      </c>
      <c r="AR147" s="75">
        <v>0</v>
      </c>
      <c r="AS147" s="75">
        <v>0</v>
      </c>
      <c r="AT147" s="75">
        <v>0</v>
      </c>
      <c r="AU147" s="75">
        <v>0</v>
      </c>
      <c r="AV147" s="75">
        <v>0</v>
      </c>
      <c r="AW147" s="75">
        <v>0</v>
      </c>
      <c r="AX147" s="75">
        <v>0</v>
      </c>
      <c r="AY147" s="75">
        <v>0</v>
      </c>
      <c r="AZ147" s="75">
        <v>0</v>
      </c>
      <c r="BA147" s="75">
        <v>0</v>
      </c>
      <c r="BB147" s="75">
        <v>0</v>
      </c>
      <c r="BC147" s="75">
        <v>0</v>
      </c>
      <c r="BD147" s="75">
        <v>0</v>
      </c>
      <c r="BE147" s="75">
        <v>0</v>
      </c>
      <c r="BF147" s="75">
        <v>0</v>
      </c>
      <c r="BG147" s="75">
        <v>0</v>
      </c>
      <c r="BH147" s="75">
        <v>0</v>
      </c>
      <c r="BI147" s="75">
        <v>1360060.04</v>
      </c>
      <c r="BJ147" s="75">
        <v>0</v>
      </c>
      <c r="BK147" s="75">
        <v>0</v>
      </c>
      <c r="BL147" s="75">
        <v>0</v>
      </c>
      <c r="BM147" s="75">
        <v>0</v>
      </c>
      <c r="BN147" s="75">
        <v>0</v>
      </c>
      <c r="BO147" s="75">
        <v>0</v>
      </c>
      <c r="BP147" s="75">
        <v>0</v>
      </c>
      <c r="BQ147" s="75">
        <v>0</v>
      </c>
      <c r="BR147" s="75">
        <v>0</v>
      </c>
      <c r="BS147" s="75">
        <v>0</v>
      </c>
      <c r="BT147" s="75">
        <v>0</v>
      </c>
      <c r="BU147" s="75">
        <v>24305.54</v>
      </c>
      <c r="BV147" s="75">
        <v>0</v>
      </c>
      <c r="BW147" s="75">
        <v>0</v>
      </c>
      <c r="BX147" s="75">
        <v>0</v>
      </c>
      <c r="BY147" s="76">
        <v>2144602.77</v>
      </c>
    </row>
    <row r="148" spans="1:77" x14ac:dyDescent="0.2">
      <c r="A148" s="73" t="s">
        <v>455</v>
      </c>
      <c r="B148" s="74" t="s">
        <v>492</v>
      </c>
      <c r="C148" s="73" t="s">
        <v>493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206107.11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  <c r="P148" s="75">
        <v>0</v>
      </c>
      <c r="Q148" s="75">
        <v>0</v>
      </c>
      <c r="R148" s="75">
        <v>0</v>
      </c>
      <c r="S148" s="75">
        <v>0</v>
      </c>
      <c r="T148" s="75">
        <v>0</v>
      </c>
      <c r="U148" s="75">
        <v>0</v>
      </c>
      <c r="V148" s="75">
        <v>0</v>
      </c>
      <c r="W148" s="75">
        <v>0</v>
      </c>
      <c r="X148" s="75">
        <v>0</v>
      </c>
      <c r="Y148" s="75">
        <v>0</v>
      </c>
      <c r="Z148" s="75">
        <v>0</v>
      </c>
      <c r="AA148" s="75">
        <v>0</v>
      </c>
      <c r="AB148" s="75">
        <v>0</v>
      </c>
      <c r="AC148" s="75">
        <v>0</v>
      </c>
      <c r="AD148" s="75">
        <v>0</v>
      </c>
      <c r="AE148" s="75">
        <v>328514.87</v>
      </c>
      <c r="AF148" s="75">
        <v>0</v>
      </c>
      <c r="AG148" s="75">
        <v>0</v>
      </c>
      <c r="AH148" s="75">
        <v>0</v>
      </c>
      <c r="AI148" s="75">
        <v>0</v>
      </c>
      <c r="AJ148" s="75">
        <v>0</v>
      </c>
      <c r="AK148" s="75">
        <v>0</v>
      </c>
      <c r="AL148" s="75">
        <v>0</v>
      </c>
      <c r="AM148" s="75">
        <v>0</v>
      </c>
      <c r="AN148" s="75">
        <v>0</v>
      </c>
      <c r="AO148" s="75">
        <v>0</v>
      </c>
      <c r="AP148" s="75">
        <v>0</v>
      </c>
      <c r="AQ148" s="75">
        <v>0</v>
      </c>
      <c r="AR148" s="75">
        <v>0</v>
      </c>
      <c r="AS148" s="75">
        <v>0</v>
      </c>
      <c r="AT148" s="75">
        <v>0</v>
      </c>
      <c r="AU148" s="75">
        <v>0</v>
      </c>
      <c r="AV148" s="75">
        <v>0</v>
      </c>
      <c r="AW148" s="75">
        <v>0</v>
      </c>
      <c r="AX148" s="75">
        <v>0</v>
      </c>
      <c r="AY148" s="75">
        <v>0</v>
      </c>
      <c r="AZ148" s="75">
        <v>0</v>
      </c>
      <c r="BA148" s="75">
        <v>0</v>
      </c>
      <c r="BB148" s="75">
        <v>0</v>
      </c>
      <c r="BC148" s="75">
        <v>0</v>
      </c>
      <c r="BD148" s="75">
        <v>0</v>
      </c>
      <c r="BE148" s="75">
        <v>0</v>
      </c>
      <c r="BF148" s="75">
        <v>0</v>
      </c>
      <c r="BG148" s="75">
        <v>0</v>
      </c>
      <c r="BH148" s="75">
        <v>0</v>
      </c>
      <c r="BI148" s="75">
        <v>424667.37</v>
      </c>
      <c r="BJ148" s="75">
        <v>0</v>
      </c>
      <c r="BK148" s="75">
        <v>0</v>
      </c>
      <c r="BL148" s="75">
        <v>0</v>
      </c>
      <c r="BM148" s="75">
        <v>0</v>
      </c>
      <c r="BN148" s="75">
        <v>0</v>
      </c>
      <c r="BO148" s="75">
        <v>0</v>
      </c>
      <c r="BP148" s="75">
        <v>0</v>
      </c>
      <c r="BQ148" s="75">
        <v>0</v>
      </c>
      <c r="BR148" s="75">
        <v>0</v>
      </c>
      <c r="BS148" s="75">
        <v>0</v>
      </c>
      <c r="BT148" s="75">
        <v>0</v>
      </c>
      <c r="BU148" s="75">
        <v>0</v>
      </c>
      <c r="BV148" s="75">
        <v>0</v>
      </c>
      <c r="BW148" s="75">
        <v>0</v>
      </c>
      <c r="BX148" s="75">
        <v>0</v>
      </c>
      <c r="BY148" s="76">
        <v>2840924.25</v>
      </c>
    </row>
    <row r="149" spans="1:77" x14ac:dyDescent="0.2">
      <c r="A149" s="73" t="s">
        <v>455</v>
      </c>
      <c r="B149" s="74" t="s">
        <v>494</v>
      </c>
      <c r="C149" s="73" t="s">
        <v>495</v>
      </c>
      <c r="D149" s="75">
        <v>309986.3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  <c r="P149" s="75">
        <v>0</v>
      </c>
      <c r="Q149" s="75">
        <v>0</v>
      </c>
      <c r="R149" s="75">
        <v>0</v>
      </c>
      <c r="S149" s="75">
        <v>7052.05</v>
      </c>
      <c r="T149" s="75">
        <v>0</v>
      </c>
      <c r="U149" s="75">
        <v>0</v>
      </c>
      <c r="V149" s="75">
        <v>41639.910000000003</v>
      </c>
      <c r="W149" s="75">
        <v>1053.83</v>
      </c>
      <c r="X149" s="75">
        <v>0</v>
      </c>
      <c r="Y149" s="75">
        <v>0</v>
      </c>
      <c r="Z149" s="75">
        <v>0</v>
      </c>
      <c r="AA149" s="75">
        <v>0</v>
      </c>
      <c r="AB149" s="75">
        <v>0</v>
      </c>
      <c r="AC149" s="75">
        <v>0</v>
      </c>
      <c r="AD149" s="75">
        <v>0</v>
      </c>
      <c r="AE149" s="75">
        <v>0</v>
      </c>
      <c r="AF149" s="75">
        <v>0</v>
      </c>
      <c r="AG149" s="75">
        <v>0</v>
      </c>
      <c r="AH149" s="75">
        <v>0</v>
      </c>
      <c r="AI149" s="75">
        <v>0</v>
      </c>
      <c r="AJ149" s="75">
        <v>0</v>
      </c>
      <c r="AK149" s="75">
        <v>0</v>
      </c>
      <c r="AL149" s="75">
        <v>0</v>
      </c>
      <c r="AM149" s="75">
        <v>0</v>
      </c>
      <c r="AN149" s="75">
        <v>0</v>
      </c>
      <c r="AO149" s="75">
        <v>0</v>
      </c>
      <c r="AP149" s="75">
        <v>0</v>
      </c>
      <c r="AQ149" s="75">
        <v>1920888.85</v>
      </c>
      <c r="AR149" s="75">
        <v>0</v>
      </c>
      <c r="AS149" s="75">
        <v>0</v>
      </c>
      <c r="AT149" s="75">
        <v>0</v>
      </c>
      <c r="AU149" s="75">
        <v>0</v>
      </c>
      <c r="AV149" s="75">
        <v>0</v>
      </c>
      <c r="AW149" s="75">
        <v>0</v>
      </c>
      <c r="AX149" s="75">
        <v>0</v>
      </c>
      <c r="AY149" s="75">
        <v>0</v>
      </c>
      <c r="AZ149" s="75">
        <v>0</v>
      </c>
      <c r="BA149" s="75">
        <v>0</v>
      </c>
      <c r="BB149" s="75">
        <v>0</v>
      </c>
      <c r="BC149" s="75">
        <v>0</v>
      </c>
      <c r="BD149" s="75">
        <v>0</v>
      </c>
      <c r="BE149" s="75">
        <v>0</v>
      </c>
      <c r="BF149" s="75">
        <v>0</v>
      </c>
      <c r="BG149" s="75">
        <v>0</v>
      </c>
      <c r="BH149" s="75">
        <v>0</v>
      </c>
      <c r="BI149" s="75">
        <v>392226.99</v>
      </c>
      <c r="BJ149" s="75">
        <v>0</v>
      </c>
      <c r="BK149" s="75">
        <v>0</v>
      </c>
      <c r="BL149" s="75">
        <v>0</v>
      </c>
      <c r="BM149" s="75">
        <v>0</v>
      </c>
      <c r="BN149" s="75">
        <v>34471.96</v>
      </c>
      <c r="BO149" s="75">
        <v>0</v>
      </c>
      <c r="BP149" s="75">
        <v>303413.14</v>
      </c>
      <c r="BQ149" s="75">
        <v>0</v>
      </c>
      <c r="BR149" s="75">
        <v>0</v>
      </c>
      <c r="BS149" s="75">
        <v>0</v>
      </c>
      <c r="BT149" s="75">
        <v>0</v>
      </c>
      <c r="BU149" s="75">
        <v>0</v>
      </c>
      <c r="BV149" s="75">
        <v>0</v>
      </c>
      <c r="BW149" s="75">
        <v>0</v>
      </c>
      <c r="BX149" s="75">
        <v>0</v>
      </c>
      <c r="BY149" s="76">
        <v>1814165.4500000002</v>
      </c>
    </row>
    <row r="150" spans="1:77" x14ac:dyDescent="0.2">
      <c r="A150" s="73" t="s">
        <v>455</v>
      </c>
      <c r="B150" s="74" t="s">
        <v>496</v>
      </c>
      <c r="C150" s="73" t="s">
        <v>497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  <c r="P150" s="75">
        <v>0</v>
      </c>
      <c r="Q150" s="75">
        <v>0</v>
      </c>
      <c r="R150" s="75">
        <v>0</v>
      </c>
      <c r="S150" s="75">
        <v>0</v>
      </c>
      <c r="T150" s="75">
        <v>0</v>
      </c>
      <c r="U150" s="75">
        <v>0</v>
      </c>
      <c r="V150" s="75">
        <v>0</v>
      </c>
      <c r="W150" s="75">
        <v>0</v>
      </c>
      <c r="X150" s="75">
        <v>0</v>
      </c>
      <c r="Y150" s="75">
        <v>0</v>
      </c>
      <c r="Z150" s="75">
        <v>0</v>
      </c>
      <c r="AA150" s="75">
        <v>0</v>
      </c>
      <c r="AB150" s="75">
        <v>0</v>
      </c>
      <c r="AC150" s="75">
        <v>0</v>
      </c>
      <c r="AD150" s="75">
        <v>0</v>
      </c>
      <c r="AE150" s="75">
        <v>0</v>
      </c>
      <c r="AF150" s="75">
        <v>0</v>
      </c>
      <c r="AG150" s="75">
        <v>0</v>
      </c>
      <c r="AH150" s="75">
        <v>0</v>
      </c>
      <c r="AI150" s="75">
        <v>0</v>
      </c>
      <c r="AJ150" s="75">
        <v>0</v>
      </c>
      <c r="AK150" s="75">
        <v>0</v>
      </c>
      <c r="AL150" s="75">
        <v>0</v>
      </c>
      <c r="AM150" s="75">
        <v>0</v>
      </c>
      <c r="AN150" s="75">
        <v>0</v>
      </c>
      <c r="AO150" s="75">
        <v>0</v>
      </c>
      <c r="AP150" s="75">
        <v>0</v>
      </c>
      <c r="AQ150" s="75">
        <v>36964.92</v>
      </c>
      <c r="AR150" s="75">
        <v>0</v>
      </c>
      <c r="AS150" s="75">
        <v>0</v>
      </c>
      <c r="AT150" s="75">
        <v>0</v>
      </c>
      <c r="AU150" s="75">
        <v>0</v>
      </c>
      <c r="AV150" s="75">
        <v>0</v>
      </c>
      <c r="AW150" s="75">
        <v>0</v>
      </c>
      <c r="AX150" s="75">
        <v>0</v>
      </c>
      <c r="AY150" s="75">
        <v>0</v>
      </c>
      <c r="AZ150" s="75">
        <v>0</v>
      </c>
      <c r="BA150" s="75">
        <v>0</v>
      </c>
      <c r="BB150" s="75">
        <v>0</v>
      </c>
      <c r="BC150" s="75">
        <v>0</v>
      </c>
      <c r="BD150" s="75">
        <v>0</v>
      </c>
      <c r="BE150" s="75">
        <v>0</v>
      </c>
      <c r="BF150" s="75">
        <v>0</v>
      </c>
      <c r="BG150" s="75">
        <v>0</v>
      </c>
      <c r="BH150" s="75">
        <v>0</v>
      </c>
      <c r="BI150" s="75">
        <v>0</v>
      </c>
      <c r="BJ150" s="75">
        <v>0</v>
      </c>
      <c r="BK150" s="75">
        <v>0</v>
      </c>
      <c r="BL150" s="75">
        <v>0</v>
      </c>
      <c r="BM150" s="75">
        <v>0</v>
      </c>
      <c r="BN150" s="75">
        <v>0</v>
      </c>
      <c r="BO150" s="75">
        <v>0</v>
      </c>
      <c r="BP150" s="75">
        <v>0</v>
      </c>
      <c r="BQ150" s="75">
        <v>0</v>
      </c>
      <c r="BR150" s="75">
        <v>0</v>
      </c>
      <c r="BS150" s="75">
        <v>0</v>
      </c>
      <c r="BT150" s="75">
        <v>0</v>
      </c>
      <c r="BU150" s="75">
        <v>0</v>
      </c>
      <c r="BV150" s="75">
        <v>0</v>
      </c>
      <c r="BW150" s="75">
        <v>0</v>
      </c>
      <c r="BX150" s="75">
        <v>0</v>
      </c>
      <c r="BY150" s="76">
        <v>22579.64</v>
      </c>
    </row>
    <row r="151" spans="1:77" x14ac:dyDescent="0.2">
      <c r="A151" s="73" t="s">
        <v>455</v>
      </c>
      <c r="B151" s="74" t="s">
        <v>498</v>
      </c>
      <c r="C151" s="73" t="s">
        <v>499</v>
      </c>
      <c r="D151" s="75">
        <v>0</v>
      </c>
      <c r="E151" s="75">
        <v>1486.58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  <c r="P151" s="75">
        <v>0</v>
      </c>
      <c r="Q151" s="75">
        <v>0</v>
      </c>
      <c r="R151" s="75">
        <v>0</v>
      </c>
      <c r="S151" s="75">
        <v>0</v>
      </c>
      <c r="T151" s="75">
        <v>0</v>
      </c>
      <c r="U151" s="75">
        <v>0</v>
      </c>
      <c r="V151" s="75">
        <v>0</v>
      </c>
      <c r="W151" s="75">
        <v>0</v>
      </c>
      <c r="X151" s="75">
        <v>0</v>
      </c>
      <c r="Y151" s="75">
        <v>0</v>
      </c>
      <c r="Z151" s="75">
        <v>0</v>
      </c>
      <c r="AA151" s="75">
        <v>0</v>
      </c>
      <c r="AB151" s="75">
        <v>0</v>
      </c>
      <c r="AC151" s="75">
        <v>0</v>
      </c>
      <c r="AD151" s="75">
        <v>0</v>
      </c>
      <c r="AE151" s="75">
        <v>0</v>
      </c>
      <c r="AF151" s="75">
        <v>0</v>
      </c>
      <c r="AG151" s="75">
        <v>0</v>
      </c>
      <c r="AH151" s="75">
        <v>0</v>
      </c>
      <c r="AI151" s="75">
        <v>0</v>
      </c>
      <c r="AJ151" s="75">
        <v>0</v>
      </c>
      <c r="AK151" s="75">
        <v>0</v>
      </c>
      <c r="AL151" s="75">
        <v>0</v>
      </c>
      <c r="AM151" s="75">
        <v>0</v>
      </c>
      <c r="AN151" s="75">
        <v>0</v>
      </c>
      <c r="AO151" s="75">
        <v>0</v>
      </c>
      <c r="AP151" s="75">
        <v>0</v>
      </c>
      <c r="AQ151" s="75">
        <v>0</v>
      </c>
      <c r="AR151" s="75">
        <v>0</v>
      </c>
      <c r="AS151" s="75">
        <v>0</v>
      </c>
      <c r="AT151" s="75">
        <v>0</v>
      </c>
      <c r="AU151" s="75">
        <v>0</v>
      </c>
      <c r="AV151" s="75">
        <v>0</v>
      </c>
      <c r="AW151" s="75">
        <v>0</v>
      </c>
      <c r="AX151" s="75">
        <v>0</v>
      </c>
      <c r="AY151" s="75">
        <v>0</v>
      </c>
      <c r="AZ151" s="75">
        <v>0</v>
      </c>
      <c r="BA151" s="75">
        <v>0</v>
      </c>
      <c r="BB151" s="75">
        <v>0</v>
      </c>
      <c r="BC151" s="75">
        <v>0</v>
      </c>
      <c r="BD151" s="75">
        <v>0</v>
      </c>
      <c r="BE151" s="75">
        <v>0</v>
      </c>
      <c r="BF151" s="75">
        <v>0</v>
      </c>
      <c r="BG151" s="75">
        <v>0</v>
      </c>
      <c r="BH151" s="75">
        <v>0</v>
      </c>
      <c r="BI151" s="75">
        <v>0</v>
      </c>
      <c r="BJ151" s="75">
        <v>0</v>
      </c>
      <c r="BK151" s="75">
        <v>0</v>
      </c>
      <c r="BL151" s="75">
        <v>0</v>
      </c>
      <c r="BM151" s="75">
        <v>0</v>
      </c>
      <c r="BN151" s="75">
        <v>0</v>
      </c>
      <c r="BO151" s="75">
        <v>0</v>
      </c>
      <c r="BP151" s="75">
        <v>0</v>
      </c>
      <c r="BQ151" s="75">
        <v>0</v>
      </c>
      <c r="BR151" s="75">
        <v>0</v>
      </c>
      <c r="BS151" s="75">
        <v>0</v>
      </c>
      <c r="BT151" s="75">
        <v>0</v>
      </c>
      <c r="BU151" s="75">
        <v>0</v>
      </c>
      <c r="BV151" s="75">
        <v>0</v>
      </c>
      <c r="BW151" s="75">
        <v>0</v>
      </c>
      <c r="BX151" s="75">
        <v>0</v>
      </c>
      <c r="BY151" s="76">
        <v>2116.94</v>
      </c>
    </row>
    <row r="152" spans="1:77" x14ac:dyDescent="0.2">
      <c r="A152" s="73" t="s">
        <v>455</v>
      </c>
      <c r="B152" s="74" t="s">
        <v>500</v>
      </c>
      <c r="C152" s="73" t="s">
        <v>501</v>
      </c>
      <c r="D152" s="87">
        <v>0</v>
      </c>
      <c r="E152" s="87">
        <v>0</v>
      </c>
      <c r="F152" s="87">
        <v>0</v>
      </c>
      <c r="G152" s="87">
        <v>0</v>
      </c>
      <c r="H152" s="87">
        <v>0</v>
      </c>
      <c r="I152" s="87">
        <v>0</v>
      </c>
      <c r="J152" s="87">
        <v>0</v>
      </c>
      <c r="K152" s="87">
        <v>0</v>
      </c>
      <c r="L152" s="87">
        <v>0</v>
      </c>
      <c r="M152" s="87">
        <v>0</v>
      </c>
      <c r="N152" s="87">
        <v>0</v>
      </c>
      <c r="O152" s="87">
        <v>0</v>
      </c>
      <c r="P152" s="87">
        <v>0</v>
      </c>
      <c r="Q152" s="87">
        <v>0</v>
      </c>
      <c r="R152" s="87">
        <v>0</v>
      </c>
      <c r="S152" s="87">
        <v>0</v>
      </c>
      <c r="T152" s="87">
        <v>0</v>
      </c>
      <c r="U152" s="87">
        <v>0</v>
      </c>
      <c r="V152" s="87">
        <v>0</v>
      </c>
      <c r="W152" s="87">
        <v>0</v>
      </c>
      <c r="X152" s="87">
        <v>0</v>
      </c>
      <c r="Y152" s="87">
        <v>0</v>
      </c>
      <c r="Z152" s="87">
        <v>0</v>
      </c>
      <c r="AA152" s="87">
        <v>0</v>
      </c>
      <c r="AB152" s="87">
        <v>0</v>
      </c>
      <c r="AC152" s="87">
        <v>0</v>
      </c>
      <c r="AD152" s="87">
        <v>0</v>
      </c>
      <c r="AE152" s="87">
        <v>0</v>
      </c>
      <c r="AF152" s="87">
        <v>0</v>
      </c>
      <c r="AG152" s="87">
        <v>0</v>
      </c>
      <c r="AH152" s="87">
        <v>0</v>
      </c>
      <c r="AI152" s="87">
        <v>0</v>
      </c>
      <c r="AJ152" s="87">
        <v>0</v>
      </c>
      <c r="AK152" s="87">
        <v>0</v>
      </c>
      <c r="AL152" s="87">
        <v>0</v>
      </c>
      <c r="AM152" s="87">
        <v>0</v>
      </c>
      <c r="AN152" s="87">
        <v>0</v>
      </c>
      <c r="AO152" s="87">
        <v>0</v>
      </c>
      <c r="AP152" s="87">
        <v>0</v>
      </c>
      <c r="AQ152" s="87">
        <v>0</v>
      </c>
      <c r="AR152" s="87">
        <v>0</v>
      </c>
      <c r="AS152" s="87">
        <v>0</v>
      </c>
      <c r="AT152" s="87">
        <v>0</v>
      </c>
      <c r="AU152" s="87">
        <v>0</v>
      </c>
      <c r="AV152" s="87">
        <v>0</v>
      </c>
      <c r="AW152" s="87">
        <v>0</v>
      </c>
      <c r="AX152" s="87">
        <v>0</v>
      </c>
      <c r="AY152" s="87">
        <v>0</v>
      </c>
      <c r="AZ152" s="87">
        <v>0</v>
      </c>
      <c r="BA152" s="87">
        <v>0</v>
      </c>
      <c r="BB152" s="87">
        <v>0</v>
      </c>
      <c r="BC152" s="87">
        <v>0</v>
      </c>
      <c r="BD152" s="87">
        <v>0</v>
      </c>
      <c r="BE152" s="87">
        <v>0</v>
      </c>
      <c r="BF152" s="87">
        <v>0</v>
      </c>
      <c r="BG152" s="87">
        <v>0</v>
      </c>
      <c r="BH152" s="87">
        <v>0</v>
      </c>
      <c r="BI152" s="87">
        <v>0</v>
      </c>
      <c r="BJ152" s="87">
        <v>0</v>
      </c>
      <c r="BK152" s="87">
        <v>0</v>
      </c>
      <c r="BL152" s="87">
        <v>0</v>
      </c>
      <c r="BM152" s="87">
        <v>0</v>
      </c>
      <c r="BN152" s="87">
        <v>0</v>
      </c>
      <c r="BO152" s="87">
        <v>0</v>
      </c>
      <c r="BP152" s="87">
        <v>0</v>
      </c>
      <c r="BQ152" s="87">
        <v>0</v>
      </c>
      <c r="BR152" s="87">
        <v>0</v>
      </c>
      <c r="BS152" s="87">
        <v>0</v>
      </c>
      <c r="BT152" s="87">
        <v>0</v>
      </c>
      <c r="BU152" s="87">
        <v>0</v>
      </c>
      <c r="BV152" s="87">
        <v>0</v>
      </c>
      <c r="BW152" s="87">
        <v>0</v>
      </c>
      <c r="BX152" s="87">
        <v>0</v>
      </c>
      <c r="BY152" s="76">
        <v>1207893.7399999998</v>
      </c>
    </row>
    <row r="153" spans="1:77" x14ac:dyDescent="0.2">
      <c r="A153" s="73" t="s">
        <v>455</v>
      </c>
      <c r="B153" s="74" t="s">
        <v>502</v>
      </c>
      <c r="C153" s="73" t="s">
        <v>503</v>
      </c>
      <c r="D153" s="75">
        <v>204346.21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  <c r="P153" s="75">
        <v>0</v>
      </c>
      <c r="Q153" s="75">
        <v>0</v>
      </c>
      <c r="R153" s="75">
        <v>0</v>
      </c>
      <c r="S153" s="75">
        <v>0</v>
      </c>
      <c r="T153" s="75">
        <v>0</v>
      </c>
      <c r="U153" s="75">
        <v>0</v>
      </c>
      <c r="V153" s="75">
        <v>0</v>
      </c>
      <c r="W153" s="75">
        <v>0</v>
      </c>
      <c r="X153" s="75">
        <v>0</v>
      </c>
      <c r="Y153" s="75">
        <v>0</v>
      </c>
      <c r="Z153" s="75">
        <v>0</v>
      </c>
      <c r="AA153" s="75">
        <v>0</v>
      </c>
      <c r="AB153" s="75">
        <v>0</v>
      </c>
      <c r="AC153" s="75">
        <v>0</v>
      </c>
      <c r="AD153" s="75">
        <v>0</v>
      </c>
      <c r="AE153" s="75">
        <v>0</v>
      </c>
      <c r="AF153" s="75">
        <v>0</v>
      </c>
      <c r="AG153" s="75">
        <v>0</v>
      </c>
      <c r="AH153" s="75">
        <v>0</v>
      </c>
      <c r="AI153" s="75">
        <v>0</v>
      </c>
      <c r="AJ153" s="75">
        <v>0</v>
      </c>
      <c r="AK153" s="75">
        <v>0</v>
      </c>
      <c r="AL153" s="75">
        <v>0</v>
      </c>
      <c r="AM153" s="75">
        <v>0</v>
      </c>
      <c r="AN153" s="75">
        <v>0</v>
      </c>
      <c r="AO153" s="75">
        <v>0</v>
      </c>
      <c r="AP153" s="75">
        <v>1411.5</v>
      </c>
      <c r="AQ153" s="75">
        <v>26667.89</v>
      </c>
      <c r="AR153" s="75">
        <v>0</v>
      </c>
      <c r="AS153" s="75">
        <v>0</v>
      </c>
      <c r="AT153" s="75">
        <v>0</v>
      </c>
      <c r="AU153" s="75">
        <v>0</v>
      </c>
      <c r="AV153" s="75">
        <v>0</v>
      </c>
      <c r="AW153" s="75">
        <v>0</v>
      </c>
      <c r="AX153" s="75">
        <v>0</v>
      </c>
      <c r="AY153" s="75">
        <v>0</v>
      </c>
      <c r="AZ153" s="75">
        <v>0</v>
      </c>
      <c r="BA153" s="75">
        <v>0</v>
      </c>
      <c r="BB153" s="75">
        <v>0</v>
      </c>
      <c r="BC153" s="75">
        <v>0</v>
      </c>
      <c r="BD153" s="75">
        <v>0</v>
      </c>
      <c r="BE153" s="75">
        <v>0</v>
      </c>
      <c r="BF153" s="75">
        <v>0</v>
      </c>
      <c r="BG153" s="75">
        <v>0</v>
      </c>
      <c r="BH153" s="75">
        <v>0</v>
      </c>
      <c r="BI153" s="75">
        <v>1641.27</v>
      </c>
      <c r="BJ153" s="75">
        <v>0</v>
      </c>
      <c r="BK153" s="75">
        <v>0</v>
      </c>
      <c r="BL153" s="75">
        <v>0</v>
      </c>
      <c r="BM153" s="75">
        <v>0</v>
      </c>
      <c r="BN153" s="75">
        <v>0</v>
      </c>
      <c r="BO153" s="75">
        <v>0</v>
      </c>
      <c r="BP153" s="75">
        <v>0</v>
      </c>
      <c r="BQ153" s="75">
        <v>0</v>
      </c>
      <c r="BR153" s="75">
        <v>0</v>
      </c>
      <c r="BS153" s="75">
        <v>0</v>
      </c>
      <c r="BT153" s="75">
        <v>0</v>
      </c>
      <c r="BU153" s="75">
        <v>0</v>
      </c>
      <c r="BV153" s="75">
        <v>0</v>
      </c>
      <c r="BW153" s="75">
        <v>0</v>
      </c>
      <c r="BX153" s="75">
        <v>0</v>
      </c>
      <c r="BY153" s="76">
        <v>89538.780000000013</v>
      </c>
    </row>
    <row r="154" spans="1:77" x14ac:dyDescent="0.2">
      <c r="A154" s="73" t="s">
        <v>455</v>
      </c>
      <c r="B154" s="74" t="s">
        <v>504</v>
      </c>
      <c r="C154" s="73" t="s">
        <v>505</v>
      </c>
      <c r="D154" s="75">
        <v>477953.3</v>
      </c>
      <c r="E154" s="75">
        <v>0</v>
      </c>
      <c r="F154" s="75">
        <v>0</v>
      </c>
      <c r="G154" s="75">
        <v>0</v>
      </c>
      <c r="H154" s="75">
        <v>0</v>
      </c>
      <c r="I154" s="75">
        <v>0</v>
      </c>
      <c r="J154" s="75">
        <v>0</v>
      </c>
      <c r="K154" s="75">
        <v>0</v>
      </c>
      <c r="L154" s="75">
        <v>0</v>
      </c>
      <c r="M154" s="75">
        <v>0</v>
      </c>
      <c r="N154" s="75">
        <v>0</v>
      </c>
      <c r="O154" s="75">
        <v>0</v>
      </c>
      <c r="P154" s="75">
        <v>0</v>
      </c>
      <c r="Q154" s="75">
        <v>0</v>
      </c>
      <c r="R154" s="75">
        <v>0</v>
      </c>
      <c r="S154" s="75">
        <v>0</v>
      </c>
      <c r="T154" s="75">
        <v>0</v>
      </c>
      <c r="U154" s="75">
        <v>0</v>
      </c>
      <c r="V154" s="75">
        <v>0</v>
      </c>
      <c r="W154" s="75">
        <v>0</v>
      </c>
      <c r="X154" s="75">
        <v>0</v>
      </c>
      <c r="Y154" s="75">
        <v>0</v>
      </c>
      <c r="Z154" s="75">
        <v>0</v>
      </c>
      <c r="AA154" s="75">
        <v>0</v>
      </c>
      <c r="AB154" s="75">
        <v>0</v>
      </c>
      <c r="AC154" s="75">
        <v>0</v>
      </c>
      <c r="AD154" s="75">
        <v>0</v>
      </c>
      <c r="AE154" s="75">
        <v>0</v>
      </c>
      <c r="AF154" s="75">
        <v>0</v>
      </c>
      <c r="AG154" s="75">
        <v>0</v>
      </c>
      <c r="AH154" s="75">
        <v>0</v>
      </c>
      <c r="AI154" s="75">
        <v>0</v>
      </c>
      <c r="AJ154" s="75">
        <v>0</v>
      </c>
      <c r="AK154" s="75">
        <v>0</v>
      </c>
      <c r="AL154" s="75">
        <v>0</v>
      </c>
      <c r="AM154" s="75">
        <v>0</v>
      </c>
      <c r="AN154" s="75">
        <v>0</v>
      </c>
      <c r="AO154" s="75">
        <v>0</v>
      </c>
      <c r="AP154" s="75">
        <v>0</v>
      </c>
      <c r="AQ154" s="75">
        <v>0</v>
      </c>
      <c r="AR154" s="75">
        <v>0</v>
      </c>
      <c r="AS154" s="75">
        <v>0</v>
      </c>
      <c r="AT154" s="75">
        <v>0</v>
      </c>
      <c r="AU154" s="75">
        <v>0</v>
      </c>
      <c r="AV154" s="75">
        <v>0</v>
      </c>
      <c r="AW154" s="75">
        <v>0</v>
      </c>
      <c r="AX154" s="75">
        <v>0</v>
      </c>
      <c r="AY154" s="75">
        <v>0</v>
      </c>
      <c r="AZ154" s="75">
        <v>0</v>
      </c>
      <c r="BA154" s="75">
        <v>0</v>
      </c>
      <c r="BB154" s="75">
        <v>0</v>
      </c>
      <c r="BC154" s="75">
        <v>0</v>
      </c>
      <c r="BD154" s="75">
        <v>0</v>
      </c>
      <c r="BE154" s="75">
        <v>0</v>
      </c>
      <c r="BF154" s="75">
        <v>0</v>
      </c>
      <c r="BG154" s="75">
        <v>0</v>
      </c>
      <c r="BH154" s="75">
        <v>0</v>
      </c>
      <c r="BI154" s="75">
        <v>0</v>
      </c>
      <c r="BJ154" s="75">
        <v>0</v>
      </c>
      <c r="BK154" s="75">
        <v>0</v>
      </c>
      <c r="BL154" s="75">
        <v>0</v>
      </c>
      <c r="BM154" s="75">
        <v>0</v>
      </c>
      <c r="BN154" s="75">
        <v>0</v>
      </c>
      <c r="BO154" s="75">
        <v>0</v>
      </c>
      <c r="BP154" s="75">
        <v>0</v>
      </c>
      <c r="BQ154" s="75">
        <v>0</v>
      </c>
      <c r="BR154" s="75">
        <v>0</v>
      </c>
      <c r="BS154" s="75">
        <v>0</v>
      </c>
      <c r="BT154" s="75">
        <v>0</v>
      </c>
      <c r="BU154" s="75">
        <v>0</v>
      </c>
      <c r="BV154" s="75">
        <v>0</v>
      </c>
      <c r="BW154" s="75">
        <v>0</v>
      </c>
      <c r="BX154" s="75">
        <v>0</v>
      </c>
      <c r="BY154" s="76"/>
    </row>
    <row r="155" spans="1:77" x14ac:dyDescent="0.2">
      <c r="A155" s="73" t="s">
        <v>455</v>
      </c>
      <c r="B155" s="74" t="s">
        <v>506</v>
      </c>
      <c r="C155" s="73" t="s">
        <v>507</v>
      </c>
      <c r="D155" s="87">
        <v>0</v>
      </c>
      <c r="E155" s="87">
        <v>0</v>
      </c>
      <c r="F155" s="87">
        <v>0</v>
      </c>
      <c r="G155" s="87">
        <v>0</v>
      </c>
      <c r="H155" s="87">
        <v>0</v>
      </c>
      <c r="I155" s="87">
        <v>0</v>
      </c>
      <c r="J155" s="87">
        <v>0</v>
      </c>
      <c r="K155" s="87">
        <v>0</v>
      </c>
      <c r="L155" s="87">
        <v>0</v>
      </c>
      <c r="M155" s="87">
        <v>0</v>
      </c>
      <c r="N155" s="87">
        <v>0</v>
      </c>
      <c r="O155" s="87">
        <v>0</v>
      </c>
      <c r="P155" s="87">
        <v>0</v>
      </c>
      <c r="Q155" s="87">
        <v>0</v>
      </c>
      <c r="R155" s="87">
        <v>0</v>
      </c>
      <c r="S155" s="87">
        <v>0</v>
      </c>
      <c r="T155" s="87">
        <v>0</v>
      </c>
      <c r="U155" s="87">
        <v>0</v>
      </c>
      <c r="V155" s="87">
        <v>0</v>
      </c>
      <c r="W155" s="87">
        <v>0</v>
      </c>
      <c r="X155" s="87">
        <v>0</v>
      </c>
      <c r="Y155" s="87">
        <v>0</v>
      </c>
      <c r="Z155" s="87">
        <v>0</v>
      </c>
      <c r="AA155" s="87">
        <v>0</v>
      </c>
      <c r="AB155" s="87">
        <v>0</v>
      </c>
      <c r="AC155" s="87">
        <v>0</v>
      </c>
      <c r="AD155" s="87">
        <v>0</v>
      </c>
      <c r="AE155" s="87">
        <v>0</v>
      </c>
      <c r="AF155" s="87">
        <v>0</v>
      </c>
      <c r="AG155" s="87">
        <v>0</v>
      </c>
      <c r="AH155" s="87">
        <v>0</v>
      </c>
      <c r="AI155" s="87">
        <v>0</v>
      </c>
      <c r="AJ155" s="87">
        <v>0</v>
      </c>
      <c r="AK155" s="87">
        <v>0</v>
      </c>
      <c r="AL155" s="87">
        <v>0</v>
      </c>
      <c r="AM155" s="87">
        <v>0</v>
      </c>
      <c r="AN155" s="87">
        <v>0</v>
      </c>
      <c r="AO155" s="87">
        <v>0</v>
      </c>
      <c r="AP155" s="87">
        <v>0</v>
      </c>
      <c r="AQ155" s="87">
        <v>0</v>
      </c>
      <c r="AR155" s="87">
        <v>0</v>
      </c>
      <c r="AS155" s="87">
        <v>0</v>
      </c>
      <c r="AT155" s="87">
        <v>0</v>
      </c>
      <c r="AU155" s="87">
        <v>0</v>
      </c>
      <c r="AV155" s="87">
        <v>0</v>
      </c>
      <c r="AW155" s="87">
        <v>0</v>
      </c>
      <c r="AX155" s="87">
        <v>0</v>
      </c>
      <c r="AY155" s="87">
        <v>0</v>
      </c>
      <c r="AZ155" s="87">
        <v>0</v>
      </c>
      <c r="BA155" s="87">
        <v>0</v>
      </c>
      <c r="BB155" s="87">
        <v>0</v>
      </c>
      <c r="BC155" s="87">
        <v>0</v>
      </c>
      <c r="BD155" s="87">
        <v>0</v>
      </c>
      <c r="BE155" s="87">
        <v>0</v>
      </c>
      <c r="BF155" s="87">
        <v>0</v>
      </c>
      <c r="BG155" s="87">
        <v>0</v>
      </c>
      <c r="BH155" s="87">
        <v>0</v>
      </c>
      <c r="BI155" s="87">
        <v>0</v>
      </c>
      <c r="BJ155" s="87">
        <v>0</v>
      </c>
      <c r="BK155" s="87">
        <v>0</v>
      </c>
      <c r="BL155" s="87">
        <v>0</v>
      </c>
      <c r="BM155" s="87">
        <v>0</v>
      </c>
      <c r="BN155" s="87">
        <v>0</v>
      </c>
      <c r="BO155" s="87">
        <v>0</v>
      </c>
      <c r="BP155" s="87">
        <v>0</v>
      </c>
      <c r="BQ155" s="87">
        <v>0</v>
      </c>
      <c r="BR155" s="87">
        <v>0</v>
      </c>
      <c r="BS155" s="87">
        <v>0</v>
      </c>
      <c r="BT155" s="87">
        <v>0</v>
      </c>
      <c r="BU155" s="87">
        <v>0</v>
      </c>
      <c r="BV155" s="87">
        <v>0</v>
      </c>
      <c r="BW155" s="87">
        <v>0</v>
      </c>
      <c r="BX155" s="87">
        <v>0</v>
      </c>
      <c r="BY155" s="76">
        <v>30935.200000000001</v>
      </c>
    </row>
    <row r="156" spans="1:77" x14ac:dyDescent="0.2">
      <c r="A156" s="73" t="s">
        <v>455</v>
      </c>
      <c r="B156" s="74" t="s">
        <v>508</v>
      </c>
      <c r="C156" s="73" t="s">
        <v>509</v>
      </c>
      <c r="D156" s="75">
        <v>0</v>
      </c>
      <c r="E156" s="75">
        <v>98023.83</v>
      </c>
      <c r="F156" s="75">
        <v>0</v>
      </c>
      <c r="G156" s="75">
        <v>0</v>
      </c>
      <c r="H156" s="75">
        <v>0</v>
      </c>
      <c r="I156" s="75">
        <v>0</v>
      </c>
      <c r="J156" s="75">
        <v>20880.98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  <c r="P156" s="75">
        <v>0</v>
      </c>
      <c r="Q156" s="75">
        <v>0</v>
      </c>
      <c r="R156" s="75">
        <v>0</v>
      </c>
      <c r="S156" s="75">
        <v>0</v>
      </c>
      <c r="T156" s="75">
        <v>0</v>
      </c>
      <c r="U156" s="75">
        <v>0</v>
      </c>
      <c r="V156" s="75">
        <v>0</v>
      </c>
      <c r="W156" s="75">
        <v>0</v>
      </c>
      <c r="X156" s="75">
        <v>0</v>
      </c>
      <c r="Y156" s="75">
        <v>0</v>
      </c>
      <c r="Z156" s="75">
        <v>0</v>
      </c>
      <c r="AA156" s="75">
        <v>0</v>
      </c>
      <c r="AB156" s="75">
        <v>0</v>
      </c>
      <c r="AC156" s="75">
        <v>0</v>
      </c>
      <c r="AD156" s="75">
        <v>0</v>
      </c>
      <c r="AE156" s="75">
        <v>0</v>
      </c>
      <c r="AF156" s="75">
        <v>0</v>
      </c>
      <c r="AG156" s="75">
        <v>0</v>
      </c>
      <c r="AH156" s="75">
        <v>0</v>
      </c>
      <c r="AI156" s="75">
        <v>0</v>
      </c>
      <c r="AJ156" s="75">
        <v>0</v>
      </c>
      <c r="AK156" s="75">
        <v>0</v>
      </c>
      <c r="AL156" s="75">
        <v>0</v>
      </c>
      <c r="AM156" s="75">
        <v>0</v>
      </c>
      <c r="AN156" s="75">
        <v>0</v>
      </c>
      <c r="AO156" s="75">
        <v>0</v>
      </c>
      <c r="AP156" s="75">
        <v>0</v>
      </c>
      <c r="AQ156" s="75">
        <v>0</v>
      </c>
      <c r="AR156" s="75">
        <v>0</v>
      </c>
      <c r="AS156" s="75">
        <v>0</v>
      </c>
      <c r="AT156" s="75">
        <v>0</v>
      </c>
      <c r="AU156" s="75">
        <v>0</v>
      </c>
      <c r="AV156" s="75">
        <v>0</v>
      </c>
      <c r="AW156" s="75">
        <v>0</v>
      </c>
      <c r="AX156" s="75">
        <v>0</v>
      </c>
      <c r="AY156" s="75">
        <v>0</v>
      </c>
      <c r="AZ156" s="75">
        <v>0</v>
      </c>
      <c r="BA156" s="75">
        <v>0</v>
      </c>
      <c r="BB156" s="75">
        <v>0</v>
      </c>
      <c r="BC156" s="75">
        <v>0</v>
      </c>
      <c r="BD156" s="75">
        <v>0</v>
      </c>
      <c r="BE156" s="75">
        <v>0</v>
      </c>
      <c r="BF156" s="75">
        <v>0</v>
      </c>
      <c r="BG156" s="75">
        <v>0</v>
      </c>
      <c r="BH156" s="75">
        <v>0</v>
      </c>
      <c r="BI156" s="75">
        <v>0</v>
      </c>
      <c r="BJ156" s="75">
        <v>0</v>
      </c>
      <c r="BK156" s="75">
        <v>0</v>
      </c>
      <c r="BL156" s="75">
        <v>0</v>
      </c>
      <c r="BM156" s="75">
        <v>0</v>
      </c>
      <c r="BN156" s="75">
        <v>0</v>
      </c>
      <c r="BO156" s="75">
        <v>0</v>
      </c>
      <c r="BP156" s="75">
        <v>0</v>
      </c>
      <c r="BQ156" s="75">
        <v>0</v>
      </c>
      <c r="BR156" s="75">
        <v>0</v>
      </c>
      <c r="BS156" s="75">
        <v>0</v>
      </c>
      <c r="BT156" s="75">
        <v>0</v>
      </c>
      <c r="BU156" s="75">
        <v>0</v>
      </c>
      <c r="BV156" s="75">
        <v>0</v>
      </c>
      <c r="BW156" s="75">
        <v>0</v>
      </c>
      <c r="BX156" s="75">
        <v>0</v>
      </c>
      <c r="BY156" s="76">
        <v>12573202.869900001</v>
      </c>
    </row>
    <row r="157" spans="1:77" x14ac:dyDescent="0.2">
      <c r="A157" s="73" t="s">
        <v>455</v>
      </c>
      <c r="B157" s="74" t="s">
        <v>510</v>
      </c>
      <c r="C157" s="73" t="s">
        <v>511</v>
      </c>
      <c r="D157" s="75">
        <v>0</v>
      </c>
      <c r="E157" s="75">
        <v>6106.52</v>
      </c>
      <c r="F157" s="75">
        <v>1406483.89</v>
      </c>
      <c r="G157" s="75">
        <v>205300</v>
      </c>
      <c r="H157" s="75">
        <v>0</v>
      </c>
      <c r="I157" s="75">
        <v>0</v>
      </c>
      <c r="J157" s="75">
        <v>2001575.33</v>
      </c>
      <c r="K157" s="75">
        <v>954385.88</v>
      </c>
      <c r="L157" s="75">
        <v>0</v>
      </c>
      <c r="M157" s="75">
        <v>0</v>
      </c>
      <c r="N157" s="75">
        <v>224396.69</v>
      </c>
      <c r="O157" s="75">
        <v>0</v>
      </c>
      <c r="P157" s="75">
        <v>1317337</v>
      </c>
      <c r="Q157" s="75">
        <v>505045.47</v>
      </c>
      <c r="R157" s="75">
        <v>0</v>
      </c>
      <c r="S157" s="75">
        <v>63847.01</v>
      </c>
      <c r="T157" s="75">
        <v>436704.73</v>
      </c>
      <c r="U157" s="75">
        <v>0</v>
      </c>
      <c r="V157" s="75">
        <v>756402.36</v>
      </c>
      <c r="W157" s="75">
        <v>0</v>
      </c>
      <c r="X157" s="75">
        <v>0</v>
      </c>
      <c r="Y157" s="75">
        <v>0</v>
      </c>
      <c r="Z157" s="75">
        <v>0</v>
      </c>
      <c r="AA157" s="75">
        <v>0</v>
      </c>
      <c r="AB157" s="75">
        <v>22054.47</v>
      </c>
      <c r="AC157" s="75">
        <v>0</v>
      </c>
      <c r="AD157" s="75">
        <v>0</v>
      </c>
      <c r="AE157" s="75">
        <v>632141.77</v>
      </c>
      <c r="AF157" s="75">
        <v>131086.54999999999</v>
      </c>
      <c r="AG157" s="75">
        <v>22099.78</v>
      </c>
      <c r="AH157" s="75">
        <v>138163.1</v>
      </c>
      <c r="AI157" s="75">
        <v>101614.33</v>
      </c>
      <c r="AJ157" s="75">
        <v>230811.82</v>
      </c>
      <c r="AK157" s="75">
        <v>66208.66</v>
      </c>
      <c r="AL157" s="75">
        <v>333336.44</v>
      </c>
      <c r="AM157" s="75">
        <v>353142.11</v>
      </c>
      <c r="AN157" s="75">
        <v>374960.96</v>
      </c>
      <c r="AO157" s="75">
        <v>265815.03999999998</v>
      </c>
      <c r="AP157" s="75">
        <v>228209.37</v>
      </c>
      <c r="AQ157" s="75">
        <v>0</v>
      </c>
      <c r="AR157" s="75">
        <v>0</v>
      </c>
      <c r="AS157" s="75">
        <v>5833.34</v>
      </c>
      <c r="AT157" s="75">
        <v>156870.94</v>
      </c>
      <c r="AU157" s="75">
        <v>0</v>
      </c>
      <c r="AV157" s="75">
        <v>8823.34</v>
      </c>
      <c r="AW157" s="75">
        <v>4744.3500000000004</v>
      </c>
      <c r="AX157" s="75">
        <v>0</v>
      </c>
      <c r="AY157" s="75">
        <v>216749.98</v>
      </c>
      <c r="AZ157" s="75">
        <v>19614.490000000002</v>
      </c>
      <c r="BA157" s="75">
        <v>0</v>
      </c>
      <c r="BB157" s="75">
        <v>540269.31000000006</v>
      </c>
      <c r="BC157" s="75">
        <v>0</v>
      </c>
      <c r="BD157" s="75">
        <v>350473.03989999997</v>
      </c>
      <c r="BE157" s="75">
        <v>751672.55</v>
      </c>
      <c r="BF157" s="75">
        <v>0</v>
      </c>
      <c r="BG157" s="75">
        <v>0</v>
      </c>
      <c r="BH157" s="75">
        <v>0</v>
      </c>
      <c r="BI157" s="75">
        <v>0</v>
      </c>
      <c r="BJ157" s="75">
        <v>469461.56</v>
      </c>
      <c r="BK157" s="75">
        <v>173821.41</v>
      </c>
      <c r="BL157" s="75">
        <v>276590.58</v>
      </c>
      <c r="BM157" s="75">
        <v>0</v>
      </c>
      <c r="BN157" s="75">
        <v>0</v>
      </c>
      <c r="BO157" s="75">
        <v>169257.36</v>
      </c>
      <c r="BP157" s="75">
        <v>0</v>
      </c>
      <c r="BQ157" s="75">
        <v>53773.57</v>
      </c>
      <c r="BR157" s="75">
        <v>0</v>
      </c>
      <c r="BS157" s="75">
        <v>115338.93</v>
      </c>
      <c r="BT157" s="75">
        <v>0</v>
      </c>
      <c r="BU157" s="75">
        <v>417834.2</v>
      </c>
      <c r="BV157" s="75">
        <v>303505.98</v>
      </c>
      <c r="BW157" s="75">
        <v>0</v>
      </c>
      <c r="BX157" s="75">
        <v>0</v>
      </c>
      <c r="BY157" s="76">
        <v>26761248.219999999</v>
      </c>
    </row>
    <row r="158" spans="1:77" x14ac:dyDescent="0.2">
      <c r="A158" s="73" t="s">
        <v>455</v>
      </c>
      <c r="B158" s="74" t="s">
        <v>512</v>
      </c>
      <c r="C158" s="73" t="s">
        <v>513</v>
      </c>
      <c r="D158" s="75">
        <v>0</v>
      </c>
      <c r="E158" s="75">
        <v>9665.82</v>
      </c>
      <c r="F158" s="75">
        <v>106874.24000000001</v>
      </c>
      <c r="G158" s="75">
        <v>1769125</v>
      </c>
      <c r="H158" s="75">
        <v>0</v>
      </c>
      <c r="I158" s="75">
        <v>398721.99</v>
      </c>
      <c r="J158" s="75">
        <v>8639602.3699999992</v>
      </c>
      <c r="K158" s="75">
        <v>2184689.29</v>
      </c>
      <c r="L158" s="75">
        <v>0</v>
      </c>
      <c r="M158" s="75">
        <v>0</v>
      </c>
      <c r="N158" s="75">
        <v>337596</v>
      </c>
      <c r="O158" s="75">
        <v>0</v>
      </c>
      <c r="P158" s="75">
        <v>2481764</v>
      </c>
      <c r="Q158" s="75">
        <v>70593.78</v>
      </c>
      <c r="R158" s="75">
        <v>0</v>
      </c>
      <c r="S158" s="75">
        <v>0</v>
      </c>
      <c r="T158" s="75">
        <v>261332.61</v>
      </c>
      <c r="U158" s="75">
        <v>0</v>
      </c>
      <c r="V158" s="75">
        <v>4128199.21</v>
      </c>
      <c r="W158" s="75">
        <v>14671.59</v>
      </c>
      <c r="X158" s="75">
        <v>405057.24</v>
      </c>
      <c r="Y158" s="75">
        <v>84772.56</v>
      </c>
      <c r="Z158" s="75">
        <v>9297.98</v>
      </c>
      <c r="AA158" s="75">
        <v>0</v>
      </c>
      <c r="AB158" s="75">
        <v>1550587.31</v>
      </c>
      <c r="AC158" s="75">
        <v>0</v>
      </c>
      <c r="AD158" s="75">
        <v>0</v>
      </c>
      <c r="AE158" s="75">
        <v>0</v>
      </c>
      <c r="AF158" s="75">
        <v>161342.97</v>
      </c>
      <c r="AG158" s="75">
        <v>178495.46</v>
      </c>
      <c r="AH158" s="75">
        <v>312055.14</v>
      </c>
      <c r="AI158" s="75">
        <v>187699.24</v>
      </c>
      <c r="AJ158" s="75">
        <v>20022.2</v>
      </c>
      <c r="AK158" s="75">
        <v>56566.76</v>
      </c>
      <c r="AL158" s="75">
        <v>508185.42</v>
      </c>
      <c r="AM158" s="75">
        <v>176524.17</v>
      </c>
      <c r="AN158" s="75">
        <v>528729.31999999995</v>
      </c>
      <c r="AO158" s="75">
        <v>359797.33</v>
      </c>
      <c r="AP158" s="75">
        <v>470213.71</v>
      </c>
      <c r="AQ158" s="75">
        <v>0</v>
      </c>
      <c r="AR158" s="75">
        <v>0</v>
      </c>
      <c r="AS158" s="75">
        <v>27288.73</v>
      </c>
      <c r="AT158" s="75">
        <v>74877.89</v>
      </c>
      <c r="AU158" s="75">
        <v>45727.82</v>
      </c>
      <c r="AV158" s="75">
        <v>87382.48</v>
      </c>
      <c r="AW158" s="75">
        <v>13839.65</v>
      </c>
      <c r="AX158" s="75">
        <v>0</v>
      </c>
      <c r="AY158" s="75">
        <v>261046.89</v>
      </c>
      <c r="AZ158" s="75">
        <v>0</v>
      </c>
      <c r="BA158" s="75">
        <v>0</v>
      </c>
      <c r="BB158" s="75">
        <v>0</v>
      </c>
      <c r="BC158" s="75">
        <v>0</v>
      </c>
      <c r="BD158" s="75">
        <v>1291384.4798999999</v>
      </c>
      <c r="BE158" s="75">
        <v>0</v>
      </c>
      <c r="BF158" s="75">
        <v>83720.2</v>
      </c>
      <c r="BG158" s="75">
        <v>0</v>
      </c>
      <c r="BH158" s="75">
        <v>0</v>
      </c>
      <c r="BI158" s="75">
        <v>1512603.29</v>
      </c>
      <c r="BJ158" s="75">
        <v>62075.74</v>
      </c>
      <c r="BK158" s="75">
        <v>0</v>
      </c>
      <c r="BL158" s="75">
        <v>16599.939999999999</v>
      </c>
      <c r="BM158" s="75">
        <v>0</v>
      </c>
      <c r="BN158" s="75">
        <v>0</v>
      </c>
      <c r="BO158" s="75">
        <v>0</v>
      </c>
      <c r="BP158" s="75">
        <v>0</v>
      </c>
      <c r="BQ158" s="75">
        <v>0</v>
      </c>
      <c r="BR158" s="75">
        <v>324092.45</v>
      </c>
      <c r="BS158" s="75">
        <v>435583.33</v>
      </c>
      <c r="BT158" s="75">
        <v>0</v>
      </c>
      <c r="BU158" s="75">
        <v>1179784.83</v>
      </c>
      <c r="BV158" s="75">
        <v>42716.67</v>
      </c>
      <c r="BW158" s="75">
        <v>0</v>
      </c>
      <c r="BX158" s="75">
        <v>0</v>
      </c>
      <c r="BY158" s="76">
        <v>32353244.569800004</v>
      </c>
    </row>
    <row r="159" spans="1:77" x14ac:dyDescent="0.2">
      <c r="A159" s="73" t="s">
        <v>455</v>
      </c>
      <c r="B159" s="74" t="s">
        <v>514</v>
      </c>
      <c r="C159" s="73" t="s">
        <v>515</v>
      </c>
      <c r="D159" s="75">
        <v>7162506.5300000003</v>
      </c>
      <c r="E159" s="75">
        <v>85446.83</v>
      </c>
      <c r="F159" s="75">
        <v>28069.26</v>
      </c>
      <c r="G159" s="75">
        <v>36880</v>
      </c>
      <c r="H159" s="75">
        <v>54642.400000000001</v>
      </c>
      <c r="I159" s="75">
        <v>898412.6</v>
      </c>
      <c r="J159" s="75">
        <v>2820987.85</v>
      </c>
      <c r="K159" s="75">
        <v>4299.99</v>
      </c>
      <c r="L159" s="75">
        <v>0</v>
      </c>
      <c r="M159" s="75">
        <v>7136728.25</v>
      </c>
      <c r="N159" s="75">
        <v>63161.7</v>
      </c>
      <c r="O159" s="75">
        <v>1873478.33</v>
      </c>
      <c r="P159" s="75">
        <v>0</v>
      </c>
      <c r="Q159" s="75">
        <v>1889986.98</v>
      </c>
      <c r="R159" s="75">
        <v>0</v>
      </c>
      <c r="S159" s="75">
        <v>37126.359900000003</v>
      </c>
      <c r="T159" s="75">
        <v>0</v>
      </c>
      <c r="U159" s="75">
        <v>70422.100000000006</v>
      </c>
      <c r="V159" s="75">
        <v>1269147.3500000001</v>
      </c>
      <c r="W159" s="75">
        <v>0</v>
      </c>
      <c r="X159" s="75">
        <v>362315.18</v>
      </c>
      <c r="Y159" s="75">
        <v>9218.8799999999992</v>
      </c>
      <c r="Z159" s="75">
        <v>2248.7600000000002</v>
      </c>
      <c r="AA159" s="75">
        <v>0</v>
      </c>
      <c r="AB159" s="75">
        <v>53021.88</v>
      </c>
      <c r="AC159" s="75">
        <v>862271.06</v>
      </c>
      <c r="AD159" s="75">
        <v>0</v>
      </c>
      <c r="AE159" s="75">
        <v>0</v>
      </c>
      <c r="AF159" s="75">
        <v>53188.04</v>
      </c>
      <c r="AG159" s="75">
        <v>110362.98</v>
      </c>
      <c r="AH159" s="75">
        <v>118686.19</v>
      </c>
      <c r="AI159" s="75">
        <v>218296.98</v>
      </c>
      <c r="AJ159" s="75">
        <v>25997.82</v>
      </c>
      <c r="AK159" s="75">
        <v>644769.86</v>
      </c>
      <c r="AL159" s="75">
        <v>117507.38</v>
      </c>
      <c r="AM159" s="75">
        <v>52938.66</v>
      </c>
      <c r="AN159" s="75">
        <v>0</v>
      </c>
      <c r="AO159" s="75">
        <v>28577.41</v>
      </c>
      <c r="AP159" s="75">
        <v>133427.07</v>
      </c>
      <c r="AQ159" s="75">
        <v>0</v>
      </c>
      <c r="AR159" s="75">
        <v>0</v>
      </c>
      <c r="AS159" s="75">
        <v>0</v>
      </c>
      <c r="AT159" s="75">
        <v>11243.25</v>
      </c>
      <c r="AU159" s="75">
        <v>70237.429999999993</v>
      </c>
      <c r="AV159" s="75">
        <v>0</v>
      </c>
      <c r="AW159" s="75">
        <v>38379.99</v>
      </c>
      <c r="AX159" s="75">
        <v>0</v>
      </c>
      <c r="AY159" s="75">
        <v>0</v>
      </c>
      <c r="AZ159" s="75">
        <v>417784.52</v>
      </c>
      <c r="BA159" s="75">
        <v>0</v>
      </c>
      <c r="BB159" s="75">
        <v>2812901.21</v>
      </c>
      <c r="BC159" s="75">
        <v>0</v>
      </c>
      <c r="BD159" s="75">
        <v>225218.61</v>
      </c>
      <c r="BE159" s="75">
        <v>246073.11</v>
      </c>
      <c r="BF159" s="75">
        <v>55662.01</v>
      </c>
      <c r="BG159" s="75">
        <v>77804.710000000006</v>
      </c>
      <c r="BH159" s="75">
        <v>59642.87</v>
      </c>
      <c r="BI159" s="75">
        <v>860016.71</v>
      </c>
      <c r="BJ159" s="75">
        <v>2616708.98</v>
      </c>
      <c r="BK159" s="75">
        <v>283027.25</v>
      </c>
      <c r="BL159" s="75">
        <v>33357.74</v>
      </c>
      <c r="BM159" s="75">
        <v>171881.25</v>
      </c>
      <c r="BN159" s="75">
        <v>753858.57</v>
      </c>
      <c r="BO159" s="75">
        <v>352467.24</v>
      </c>
      <c r="BP159" s="75">
        <v>3621267.27</v>
      </c>
      <c r="BQ159" s="75">
        <v>110087.43</v>
      </c>
      <c r="BR159" s="75">
        <v>8246.84</v>
      </c>
      <c r="BS159" s="75">
        <v>111932.94</v>
      </c>
      <c r="BT159" s="75">
        <v>24260.68</v>
      </c>
      <c r="BU159" s="75">
        <v>46281.69</v>
      </c>
      <c r="BV159" s="75">
        <v>552616.62</v>
      </c>
      <c r="BW159" s="75">
        <v>9936.5400000000009</v>
      </c>
      <c r="BX159" s="75">
        <v>14481.23</v>
      </c>
      <c r="BY159" s="76">
        <v>4557963.1500000013</v>
      </c>
    </row>
    <row r="160" spans="1:77" x14ac:dyDescent="0.2">
      <c r="A160" s="73" t="s">
        <v>455</v>
      </c>
      <c r="B160" s="74" t="s">
        <v>516</v>
      </c>
      <c r="C160" s="73" t="s">
        <v>517</v>
      </c>
      <c r="D160" s="75">
        <v>14299.07</v>
      </c>
      <c r="E160" s="75">
        <v>283433.48</v>
      </c>
      <c r="F160" s="75">
        <v>249817.64</v>
      </c>
      <c r="G160" s="75">
        <v>132508</v>
      </c>
      <c r="H160" s="75">
        <v>0</v>
      </c>
      <c r="I160" s="75">
        <v>33197.54</v>
      </c>
      <c r="J160" s="75">
        <v>0</v>
      </c>
      <c r="K160" s="75">
        <v>0</v>
      </c>
      <c r="L160" s="75">
        <v>0</v>
      </c>
      <c r="M160" s="75">
        <v>1281257.18</v>
      </c>
      <c r="N160" s="75">
        <v>6261.08</v>
      </c>
      <c r="O160" s="75">
        <v>0</v>
      </c>
      <c r="P160" s="75">
        <v>0</v>
      </c>
      <c r="Q160" s="75">
        <v>84818.77</v>
      </c>
      <c r="R160" s="75">
        <v>0</v>
      </c>
      <c r="S160" s="75">
        <v>32537.929899999999</v>
      </c>
      <c r="T160" s="75">
        <v>0</v>
      </c>
      <c r="U160" s="75">
        <v>0</v>
      </c>
      <c r="V160" s="75">
        <v>574.27</v>
      </c>
      <c r="W160" s="75">
        <v>0</v>
      </c>
      <c r="X160" s="75">
        <v>652512.93000000005</v>
      </c>
      <c r="Y160" s="75">
        <v>81624.240000000005</v>
      </c>
      <c r="Z160" s="75">
        <v>25136.25</v>
      </c>
      <c r="AA160" s="75">
        <v>0</v>
      </c>
      <c r="AB160" s="75">
        <v>80142.240000000005</v>
      </c>
      <c r="AC160" s="75">
        <v>410933.74</v>
      </c>
      <c r="AD160" s="75">
        <v>0</v>
      </c>
      <c r="AE160" s="75">
        <v>0</v>
      </c>
      <c r="AF160" s="75">
        <v>18450.04</v>
      </c>
      <c r="AG160" s="75">
        <v>233059.07</v>
      </c>
      <c r="AH160" s="75">
        <v>28755.51</v>
      </c>
      <c r="AI160" s="75">
        <v>76014.33</v>
      </c>
      <c r="AJ160" s="75">
        <v>73472.37</v>
      </c>
      <c r="AK160" s="75">
        <v>354092.45</v>
      </c>
      <c r="AL160" s="75">
        <v>31258.91</v>
      </c>
      <c r="AM160" s="75">
        <v>132578.95000000001</v>
      </c>
      <c r="AN160" s="75">
        <v>244370.35</v>
      </c>
      <c r="AO160" s="75">
        <v>30956.98</v>
      </c>
      <c r="AP160" s="75">
        <v>13830.91</v>
      </c>
      <c r="AQ160" s="75">
        <v>0</v>
      </c>
      <c r="AR160" s="75">
        <v>0</v>
      </c>
      <c r="AS160" s="75">
        <v>133716.5</v>
      </c>
      <c r="AT160" s="75">
        <v>0</v>
      </c>
      <c r="AU160" s="75">
        <v>21625.83</v>
      </c>
      <c r="AV160" s="75">
        <v>10013.76</v>
      </c>
      <c r="AW160" s="75">
        <v>18090.349999999999</v>
      </c>
      <c r="AX160" s="75">
        <v>0</v>
      </c>
      <c r="AY160" s="75">
        <v>68100.02</v>
      </c>
      <c r="AZ160" s="75">
        <v>193646.25</v>
      </c>
      <c r="BA160" s="75">
        <v>0</v>
      </c>
      <c r="BB160" s="75">
        <v>0</v>
      </c>
      <c r="BC160" s="75">
        <v>0</v>
      </c>
      <c r="BD160" s="75">
        <v>749766.35</v>
      </c>
      <c r="BE160" s="75">
        <v>178095.51</v>
      </c>
      <c r="BF160" s="75">
        <v>30679.65</v>
      </c>
      <c r="BG160" s="75">
        <v>10398</v>
      </c>
      <c r="BH160" s="75">
        <v>0</v>
      </c>
      <c r="BI160" s="75">
        <v>203132.18</v>
      </c>
      <c r="BJ160" s="75">
        <v>204519.02</v>
      </c>
      <c r="BK160" s="75">
        <v>101093</v>
      </c>
      <c r="BL160" s="75">
        <v>0</v>
      </c>
      <c r="BM160" s="75">
        <v>1885.46</v>
      </c>
      <c r="BN160" s="75">
        <v>208962.89</v>
      </c>
      <c r="BO160" s="75">
        <v>4127.62</v>
      </c>
      <c r="BP160" s="75">
        <v>283494.25</v>
      </c>
      <c r="BQ160" s="75">
        <v>202141.1</v>
      </c>
      <c r="BR160" s="75">
        <v>9766.4699999999993</v>
      </c>
      <c r="BS160" s="75">
        <v>92391.25</v>
      </c>
      <c r="BT160" s="75">
        <v>42133.03</v>
      </c>
      <c r="BU160" s="75">
        <v>33228.720000000001</v>
      </c>
      <c r="BV160" s="75">
        <v>79574.19</v>
      </c>
      <c r="BW160" s="75">
        <v>94903.3</v>
      </c>
      <c r="BX160" s="75">
        <v>41750.699999999997</v>
      </c>
      <c r="BY160" s="76">
        <v>266030.57</v>
      </c>
    </row>
    <row r="161" spans="1:77" x14ac:dyDescent="0.2">
      <c r="A161" s="73" t="s">
        <v>455</v>
      </c>
      <c r="B161" s="74" t="s">
        <v>518</v>
      </c>
      <c r="C161" s="73" t="s">
        <v>519</v>
      </c>
      <c r="D161" s="75">
        <v>0</v>
      </c>
      <c r="E161" s="75">
        <v>0</v>
      </c>
      <c r="F161" s="75">
        <v>5274.7</v>
      </c>
      <c r="G161" s="75">
        <v>0</v>
      </c>
      <c r="H161" s="75">
        <v>0</v>
      </c>
      <c r="I161" s="75">
        <v>1172.7</v>
      </c>
      <c r="J161" s="75">
        <v>0</v>
      </c>
      <c r="K161" s="75">
        <v>0</v>
      </c>
      <c r="L161" s="75">
        <v>0</v>
      </c>
      <c r="M161" s="75">
        <v>0</v>
      </c>
      <c r="N161" s="75">
        <v>0</v>
      </c>
      <c r="O161" s="75">
        <v>0</v>
      </c>
      <c r="P161" s="75">
        <v>0</v>
      </c>
      <c r="Q161" s="75">
        <v>0</v>
      </c>
      <c r="R161" s="75">
        <v>0</v>
      </c>
      <c r="S161" s="75">
        <v>0</v>
      </c>
      <c r="T161" s="75">
        <v>0</v>
      </c>
      <c r="U161" s="75">
        <v>0</v>
      </c>
      <c r="V161" s="75">
        <v>0</v>
      </c>
      <c r="W161" s="75">
        <v>0</v>
      </c>
      <c r="X161" s="75">
        <v>136716.04</v>
      </c>
      <c r="Y161" s="75">
        <v>0</v>
      </c>
      <c r="Z161" s="75">
        <v>0</v>
      </c>
      <c r="AA161" s="75">
        <v>0</v>
      </c>
      <c r="AB161" s="75">
        <v>27225.19</v>
      </c>
      <c r="AC161" s="75">
        <v>0</v>
      </c>
      <c r="AD161" s="75">
        <v>0</v>
      </c>
      <c r="AE161" s="75">
        <v>0</v>
      </c>
      <c r="AF161" s="75">
        <v>0</v>
      </c>
      <c r="AG161" s="75">
        <v>0</v>
      </c>
      <c r="AH161" s="75">
        <v>50435</v>
      </c>
      <c r="AI161" s="75">
        <v>0</v>
      </c>
      <c r="AJ161" s="75">
        <v>0</v>
      </c>
      <c r="AK161" s="75">
        <v>0</v>
      </c>
      <c r="AL161" s="75">
        <v>0</v>
      </c>
      <c r="AM161" s="75">
        <v>0</v>
      </c>
      <c r="AN161" s="75">
        <v>0</v>
      </c>
      <c r="AO161" s="75">
        <v>0</v>
      </c>
      <c r="AP161" s="75">
        <v>34638.15</v>
      </c>
      <c r="AQ161" s="75">
        <v>0</v>
      </c>
      <c r="AR161" s="75">
        <v>0</v>
      </c>
      <c r="AS161" s="75">
        <v>2459.21</v>
      </c>
      <c r="AT161" s="75">
        <v>0</v>
      </c>
      <c r="AU161" s="75">
        <v>0</v>
      </c>
      <c r="AV161" s="75">
        <v>0</v>
      </c>
      <c r="AW161" s="75">
        <v>0</v>
      </c>
      <c r="AX161" s="75">
        <v>0</v>
      </c>
      <c r="AY161" s="75">
        <v>0</v>
      </c>
      <c r="AZ161" s="75">
        <v>0</v>
      </c>
      <c r="BA161" s="75">
        <v>1460.15</v>
      </c>
      <c r="BB161" s="75">
        <v>0</v>
      </c>
      <c r="BC161" s="75">
        <v>0</v>
      </c>
      <c r="BD161" s="75">
        <v>0</v>
      </c>
      <c r="BE161" s="75">
        <v>132537.22</v>
      </c>
      <c r="BF161" s="75">
        <v>0</v>
      </c>
      <c r="BG161" s="75">
        <v>0</v>
      </c>
      <c r="BH161" s="75">
        <v>0</v>
      </c>
      <c r="BI161" s="75">
        <v>0</v>
      </c>
      <c r="BJ161" s="75">
        <v>49082.7</v>
      </c>
      <c r="BK161" s="75">
        <v>34101.660000000003</v>
      </c>
      <c r="BL161" s="75">
        <v>0</v>
      </c>
      <c r="BM161" s="75">
        <v>63213.88</v>
      </c>
      <c r="BN161" s="75">
        <v>3839.8</v>
      </c>
      <c r="BO161" s="75">
        <v>0</v>
      </c>
      <c r="BP161" s="75">
        <v>0</v>
      </c>
      <c r="BQ161" s="75">
        <v>0</v>
      </c>
      <c r="BR161" s="75">
        <v>0</v>
      </c>
      <c r="BS161" s="75">
        <v>0</v>
      </c>
      <c r="BT161" s="75">
        <v>7617.7</v>
      </c>
      <c r="BU161" s="75">
        <v>0</v>
      </c>
      <c r="BV161" s="75">
        <v>0</v>
      </c>
      <c r="BW161" s="75">
        <v>0</v>
      </c>
      <c r="BX161" s="75">
        <v>0</v>
      </c>
      <c r="BY161" s="76">
        <v>715998.07000000007</v>
      </c>
    </row>
    <row r="162" spans="1:77" x14ac:dyDescent="0.2">
      <c r="A162" s="73" t="s">
        <v>455</v>
      </c>
      <c r="B162" s="74" t="s">
        <v>520</v>
      </c>
      <c r="C162" s="73" t="s">
        <v>521</v>
      </c>
      <c r="D162" s="75">
        <v>0</v>
      </c>
      <c r="E162" s="75">
        <v>0</v>
      </c>
      <c r="F162" s="75">
        <v>114961.56</v>
      </c>
      <c r="G162" s="75">
        <v>0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24638.95</v>
      </c>
      <c r="O162" s="75">
        <v>0</v>
      </c>
      <c r="P162" s="75">
        <v>0</v>
      </c>
      <c r="Q162" s="75">
        <v>118836.94</v>
      </c>
      <c r="R162" s="75">
        <v>0</v>
      </c>
      <c r="S162" s="75">
        <v>0</v>
      </c>
      <c r="T162" s="75">
        <v>0</v>
      </c>
      <c r="U162" s="75">
        <v>0</v>
      </c>
      <c r="V162" s="75">
        <v>0</v>
      </c>
      <c r="W162" s="75">
        <v>0</v>
      </c>
      <c r="X162" s="75">
        <v>0</v>
      </c>
      <c r="Y162" s="75">
        <v>0</v>
      </c>
      <c r="Z162" s="75">
        <v>0</v>
      </c>
      <c r="AA162" s="75">
        <v>0</v>
      </c>
      <c r="AB162" s="75">
        <v>0</v>
      </c>
      <c r="AC162" s="75">
        <v>0</v>
      </c>
      <c r="AD162" s="75">
        <v>0</v>
      </c>
      <c r="AE162" s="75">
        <v>0</v>
      </c>
      <c r="AF162" s="75">
        <v>0</v>
      </c>
      <c r="AG162" s="75">
        <v>21490.23</v>
      </c>
      <c r="AH162" s="75">
        <v>0</v>
      </c>
      <c r="AI162" s="75">
        <v>110901.63</v>
      </c>
      <c r="AJ162" s="75">
        <v>2778.58</v>
      </c>
      <c r="AK162" s="75">
        <v>0</v>
      </c>
      <c r="AL162" s="75">
        <v>0</v>
      </c>
      <c r="AM162" s="75">
        <v>0</v>
      </c>
      <c r="AN162" s="75">
        <v>0</v>
      </c>
      <c r="AO162" s="75">
        <v>0</v>
      </c>
      <c r="AP162" s="75">
        <v>0</v>
      </c>
      <c r="AQ162" s="75">
        <v>0</v>
      </c>
      <c r="AR162" s="75">
        <v>0</v>
      </c>
      <c r="AS162" s="75">
        <v>9133.2199999999993</v>
      </c>
      <c r="AT162" s="75">
        <v>117107.28</v>
      </c>
      <c r="AU162" s="75">
        <v>0</v>
      </c>
      <c r="AV162" s="75">
        <v>0</v>
      </c>
      <c r="AW162" s="75">
        <v>0</v>
      </c>
      <c r="AX162" s="75">
        <v>0</v>
      </c>
      <c r="AY162" s="75">
        <v>0</v>
      </c>
      <c r="AZ162" s="75">
        <v>0</v>
      </c>
      <c r="BA162" s="75">
        <v>0</v>
      </c>
      <c r="BB162" s="75">
        <v>0</v>
      </c>
      <c r="BC162" s="75">
        <v>0</v>
      </c>
      <c r="BD162" s="75">
        <v>0</v>
      </c>
      <c r="BE162" s="75">
        <v>17976</v>
      </c>
      <c r="BF162" s="75">
        <v>23704.07</v>
      </c>
      <c r="BG162" s="75">
        <v>0</v>
      </c>
      <c r="BH162" s="75">
        <v>0</v>
      </c>
      <c r="BI162" s="75">
        <v>0</v>
      </c>
      <c r="BJ162" s="75">
        <v>9800.4699999999993</v>
      </c>
      <c r="BK162" s="75">
        <v>5861.64</v>
      </c>
      <c r="BL162" s="75">
        <v>0</v>
      </c>
      <c r="BM162" s="75">
        <v>0</v>
      </c>
      <c r="BN162" s="75">
        <v>12643.64</v>
      </c>
      <c r="BO162" s="75">
        <v>0</v>
      </c>
      <c r="BP162" s="75">
        <v>0</v>
      </c>
      <c r="BQ162" s="75">
        <v>0</v>
      </c>
      <c r="BR162" s="75">
        <v>0</v>
      </c>
      <c r="BS162" s="75">
        <v>0</v>
      </c>
      <c r="BT162" s="75">
        <v>26537</v>
      </c>
      <c r="BU162" s="75">
        <v>34708.31</v>
      </c>
      <c r="BV162" s="75">
        <v>313372.53999999998</v>
      </c>
      <c r="BW162" s="75">
        <v>0</v>
      </c>
      <c r="BX162" s="75">
        <v>0</v>
      </c>
      <c r="BY162" s="76">
        <v>1496601.07</v>
      </c>
    </row>
    <row r="163" spans="1:77" x14ac:dyDescent="0.2">
      <c r="A163" s="73" t="s">
        <v>455</v>
      </c>
      <c r="B163" s="74" t="s">
        <v>522</v>
      </c>
      <c r="C163" s="73" t="s">
        <v>523</v>
      </c>
      <c r="D163" s="75">
        <v>0</v>
      </c>
      <c r="E163" s="75">
        <v>371630.6</v>
      </c>
      <c r="F163" s="75">
        <v>10328.92</v>
      </c>
      <c r="G163" s="75">
        <v>0</v>
      </c>
      <c r="H163" s="75">
        <v>0</v>
      </c>
      <c r="I163" s="75">
        <v>155616.44</v>
      </c>
      <c r="J163" s="75">
        <v>68508.53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  <c r="P163" s="75">
        <v>0</v>
      </c>
      <c r="Q163" s="75">
        <v>141057.34</v>
      </c>
      <c r="R163" s="75">
        <v>0</v>
      </c>
      <c r="S163" s="75">
        <v>0</v>
      </c>
      <c r="T163" s="75">
        <v>0</v>
      </c>
      <c r="U163" s="75">
        <v>0</v>
      </c>
      <c r="V163" s="75">
        <v>0</v>
      </c>
      <c r="W163" s="75">
        <v>0</v>
      </c>
      <c r="X163" s="75">
        <v>6452.2</v>
      </c>
      <c r="Y163" s="75">
        <v>0</v>
      </c>
      <c r="Z163" s="75">
        <v>0</v>
      </c>
      <c r="AA163" s="75">
        <v>0</v>
      </c>
      <c r="AB163" s="75">
        <v>0</v>
      </c>
      <c r="AC163" s="75">
        <v>0</v>
      </c>
      <c r="AD163" s="75">
        <v>0</v>
      </c>
      <c r="AE163" s="75">
        <v>0</v>
      </c>
      <c r="AF163" s="75">
        <v>0</v>
      </c>
      <c r="AG163" s="75">
        <v>0</v>
      </c>
      <c r="AH163" s="75">
        <v>5110</v>
      </c>
      <c r="AI163" s="75">
        <v>0</v>
      </c>
      <c r="AJ163" s="75">
        <v>24191.13</v>
      </c>
      <c r="AK163" s="75">
        <v>10410.4</v>
      </c>
      <c r="AL163" s="75">
        <v>0</v>
      </c>
      <c r="AM163" s="75">
        <v>0</v>
      </c>
      <c r="AN163" s="75">
        <v>0</v>
      </c>
      <c r="AO163" s="75">
        <v>46115.75</v>
      </c>
      <c r="AP163" s="75">
        <v>0</v>
      </c>
      <c r="AQ163" s="75">
        <v>0</v>
      </c>
      <c r="AR163" s="75">
        <v>71116.67</v>
      </c>
      <c r="AS163" s="75">
        <v>20832.400000000001</v>
      </c>
      <c r="AT163" s="75">
        <v>0</v>
      </c>
      <c r="AU163" s="75">
        <v>0</v>
      </c>
      <c r="AV163" s="75">
        <v>0</v>
      </c>
      <c r="AW163" s="75">
        <v>24820.799999999999</v>
      </c>
      <c r="AX163" s="75">
        <v>0</v>
      </c>
      <c r="AY163" s="75">
        <v>86093.37</v>
      </c>
      <c r="AZ163" s="75">
        <v>0</v>
      </c>
      <c r="BA163" s="75">
        <v>0</v>
      </c>
      <c r="BB163" s="75">
        <v>0</v>
      </c>
      <c r="BC163" s="75">
        <v>0</v>
      </c>
      <c r="BD163" s="75">
        <v>70881.210000000006</v>
      </c>
      <c r="BE163" s="75">
        <v>182214.07</v>
      </c>
      <c r="BF163" s="75">
        <v>0</v>
      </c>
      <c r="BG163" s="75">
        <v>0</v>
      </c>
      <c r="BH163" s="75">
        <v>0</v>
      </c>
      <c r="BI163" s="75">
        <v>255675.57</v>
      </c>
      <c r="BJ163" s="75">
        <v>86534.36</v>
      </c>
      <c r="BK163" s="75">
        <v>7805.02</v>
      </c>
      <c r="BL163" s="75">
        <v>0</v>
      </c>
      <c r="BM163" s="75">
        <v>0</v>
      </c>
      <c r="BN163" s="75">
        <v>0</v>
      </c>
      <c r="BO163" s="75">
        <v>0</v>
      </c>
      <c r="BP163" s="75">
        <v>0</v>
      </c>
      <c r="BQ163" s="75">
        <v>0</v>
      </c>
      <c r="BR163" s="75">
        <v>0</v>
      </c>
      <c r="BS163" s="75">
        <v>61690.3</v>
      </c>
      <c r="BT163" s="75">
        <v>54948.04</v>
      </c>
      <c r="BU163" s="75">
        <v>19494.93</v>
      </c>
      <c r="BV163" s="75">
        <v>0</v>
      </c>
      <c r="BW163" s="75">
        <v>0</v>
      </c>
      <c r="BX163" s="75">
        <v>8947.91</v>
      </c>
      <c r="BY163" s="76">
        <v>14511.07</v>
      </c>
    </row>
    <row r="164" spans="1:77" x14ac:dyDescent="0.2">
      <c r="A164" s="73" t="s">
        <v>455</v>
      </c>
      <c r="B164" s="74" t="s">
        <v>524</v>
      </c>
      <c r="C164" s="73" t="s">
        <v>525</v>
      </c>
      <c r="D164" s="75">
        <v>0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>
        <v>0</v>
      </c>
      <c r="M164" s="75">
        <v>0</v>
      </c>
      <c r="N164" s="75">
        <v>0</v>
      </c>
      <c r="O164" s="75">
        <v>0</v>
      </c>
      <c r="P164" s="75">
        <v>0</v>
      </c>
      <c r="Q164" s="75">
        <v>0</v>
      </c>
      <c r="R164" s="75">
        <v>0</v>
      </c>
      <c r="S164" s="75">
        <v>0</v>
      </c>
      <c r="T164" s="75">
        <v>0</v>
      </c>
      <c r="U164" s="75">
        <v>0</v>
      </c>
      <c r="V164" s="75">
        <v>0</v>
      </c>
      <c r="W164" s="75">
        <v>0</v>
      </c>
      <c r="X164" s="75">
        <v>4287.17</v>
      </c>
      <c r="Y164" s="75">
        <v>0</v>
      </c>
      <c r="Z164" s="75">
        <v>0</v>
      </c>
      <c r="AA164" s="75">
        <v>0</v>
      </c>
      <c r="AB164" s="75">
        <v>0</v>
      </c>
      <c r="AC164" s="75">
        <v>0</v>
      </c>
      <c r="AD164" s="75">
        <v>0</v>
      </c>
      <c r="AE164" s="75">
        <v>0</v>
      </c>
      <c r="AF164" s="75">
        <v>0</v>
      </c>
      <c r="AG164" s="75">
        <v>0</v>
      </c>
      <c r="AH164" s="75">
        <v>0</v>
      </c>
      <c r="AI164" s="75">
        <v>0</v>
      </c>
      <c r="AJ164" s="75">
        <v>0</v>
      </c>
      <c r="AK164" s="75">
        <v>0</v>
      </c>
      <c r="AL164" s="75">
        <v>0</v>
      </c>
      <c r="AM164" s="75">
        <v>0</v>
      </c>
      <c r="AN164" s="75">
        <v>0</v>
      </c>
      <c r="AO164" s="75">
        <v>0</v>
      </c>
      <c r="AP164" s="75">
        <v>0</v>
      </c>
      <c r="AQ164" s="75">
        <v>0</v>
      </c>
      <c r="AR164" s="75">
        <v>0</v>
      </c>
      <c r="AS164" s="75">
        <v>0</v>
      </c>
      <c r="AT164" s="75">
        <v>0</v>
      </c>
      <c r="AU164" s="75">
        <v>0</v>
      </c>
      <c r="AV164" s="75">
        <v>0</v>
      </c>
      <c r="AW164" s="75">
        <v>0</v>
      </c>
      <c r="AX164" s="75">
        <v>0</v>
      </c>
      <c r="AY164" s="75">
        <v>9424.4500000000007</v>
      </c>
      <c r="AZ164" s="75">
        <v>0</v>
      </c>
      <c r="BA164" s="75">
        <v>3703.35</v>
      </c>
      <c r="BB164" s="75">
        <v>0</v>
      </c>
      <c r="BC164" s="75">
        <v>0</v>
      </c>
      <c r="BD164" s="75">
        <v>0</v>
      </c>
      <c r="BE164" s="75">
        <v>0</v>
      </c>
      <c r="BF164" s="75">
        <v>0</v>
      </c>
      <c r="BG164" s="75">
        <v>0</v>
      </c>
      <c r="BH164" s="75">
        <v>0</v>
      </c>
      <c r="BI164" s="75">
        <v>0</v>
      </c>
      <c r="BJ164" s="75">
        <v>5342.43</v>
      </c>
      <c r="BK164" s="75">
        <v>0</v>
      </c>
      <c r="BL164" s="75">
        <v>0</v>
      </c>
      <c r="BM164" s="75">
        <v>0</v>
      </c>
      <c r="BN164" s="75">
        <v>0</v>
      </c>
      <c r="BO164" s="75">
        <v>0</v>
      </c>
      <c r="BP164" s="75">
        <v>0</v>
      </c>
      <c r="BQ164" s="75">
        <v>0</v>
      </c>
      <c r="BR164" s="75">
        <v>0</v>
      </c>
      <c r="BS164" s="75">
        <v>0</v>
      </c>
      <c r="BT164" s="75">
        <v>39269.089999999997</v>
      </c>
      <c r="BU164" s="75">
        <v>0</v>
      </c>
      <c r="BV164" s="75">
        <v>0</v>
      </c>
      <c r="BW164" s="75">
        <v>0</v>
      </c>
      <c r="BX164" s="75">
        <v>0</v>
      </c>
      <c r="BY164" s="76">
        <v>1639437.9099999997</v>
      </c>
    </row>
    <row r="165" spans="1:77" x14ac:dyDescent="0.2">
      <c r="A165" s="73" t="s">
        <v>455</v>
      </c>
      <c r="B165" s="74" t="s">
        <v>526</v>
      </c>
      <c r="C165" s="73" t="s">
        <v>527</v>
      </c>
      <c r="D165" s="75">
        <v>0</v>
      </c>
      <c r="E165" s="75">
        <v>17200.439999999999</v>
      </c>
      <c r="F165" s="75">
        <v>200146.99</v>
      </c>
      <c r="G165" s="75">
        <v>211571</v>
      </c>
      <c r="H165" s="75">
        <v>0</v>
      </c>
      <c r="I165" s="75">
        <v>21805.48</v>
      </c>
      <c r="J165" s="75">
        <v>0</v>
      </c>
      <c r="K165" s="75">
        <v>0</v>
      </c>
      <c r="L165" s="75">
        <v>0</v>
      </c>
      <c r="M165" s="75">
        <v>0</v>
      </c>
      <c r="N165" s="75">
        <v>69398.63</v>
      </c>
      <c r="O165" s="75">
        <v>0</v>
      </c>
      <c r="P165" s="75">
        <v>65331</v>
      </c>
      <c r="Q165" s="75">
        <v>0</v>
      </c>
      <c r="R165" s="75">
        <v>0</v>
      </c>
      <c r="S165" s="75">
        <v>0</v>
      </c>
      <c r="T165" s="75">
        <v>158452.76999999999</v>
      </c>
      <c r="U165" s="75">
        <v>0</v>
      </c>
      <c r="V165" s="75">
        <v>0</v>
      </c>
      <c r="W165" s="75">
        <v>0</v>
      </c>
      <c r="X165" s="75">
        <v>132021.01999999999</v>
      </c>
      <c r="Y165" s="75">
        <v>13737.6</v>
      </c>
      <c r="Z165" s="75">
        <v>0</v>
      </c>
      <c r="AA165" s="75">
        <v>0</v>
      </c>
      <c r="AB165" s="75">
        <v>0</v>
      </c>
      <c r="AC165" s="75">
        <v>0</v>
      </c>
      <c r="AD165" s="75">
        <v>0</v>
      </c>
      <c r="AE165" s="75">
        <v>0</v>
      </c>
      <c r="AF165" s="75">
        <v>0</v>
      </c>
      <c r="AG165" s="75">
        <v>0</v>
      </c>
      <c r="AH165" s="75">
        <v>130863.46</v>
      </c>
      <c r="AI165" s="75">
        <v>58234.26</v>
      </c>
      <c r="AJ165" s="75">
        <v>0</v>
      </c>
      <c r="AK165" s="75">
        <v>76543.710000000006</v>
      </c>
      <c r="AL165" s="75">
        <v>0</v>
      </c>
      <c r="AM165" s="75">
        <v>55398.93</v>
      </c>
      <c r="AN165" s="75">
        <v>81280.009999999995</v>
      </c>
      <c r="AO165" s="75">
        <v>68773.53</v>
      </c>
      <c r="AP165" s="75">
        <v>26163.93</v>
      </c>
      <c r="AQ165" s="75">
        <v>0</v>
      </c>
      <c r="AR165" s="75">
        <v>0</v>
      </c>
      <c r="AS165" s="75">
        <v>2801.06</v>
      </c>
      <c r="AT165" s="75">
        <v>82375.45</v>
      </c>
      <c r="AU165" s="75">
        <v>0</v>
      </c>
      <c r="AV165" s="75">
        <v>0</v>
      </c>
      <c r="AW165" s="75">
        <v>0</v>
      </c>
      <c r="AX165" s="75">
        <v>0</v>
      </c>
      <c r="AY165" s="75">
        <v>565800.02</v>
      </c>
      <c r="AZ165" s="75">
        <v>0</v>
      </c>
      <c r="BA165" s="75">
        <v>170598.34</v>
      </c>
      <c r="BB165" s="75">
        <v>0</v>
      </c>
      <c r="BC165" s="75">
        <v>0</v>
      </c>
      <c r="BD165" s="75">
        <v>12725.58</v>
      </c>
      <c r="BE165" s="75">
        <v>21431.67</v>
      </c>
      <c r="BF165" s="75">
        <v>9141.7199999999993</v>
      </c>
      <c r="BG165" s="75">
        <v>0</v>
      </c>
      <c r="BH165" s="75">
        <v>0</v>
      </c>
      <c r="BI165" s="75">
        <v>0</v>
      </c>
      <c r="BJ165" s="75">
        <v>48214.19</v>
      </c>
      <c r="BK165" s="75">
        <v>0</v>
      </c>
      <c r="BL165" s="75">
        <v>0</v>
      </c>
      <c r="BM165" s="75">
        <v>0</v>
      </c>
      <c r="BN165" s="75">
        <v>27218.75</v>
      </c>
      <c r="BO165" s="75">
        <v>0</v>
      </c>
      <c r="BP165" s="75">
        <v>0</v>
      </c>
      <c r="BQ165" s="75">
        <v>0</v>
      </c>
      <c r="BR165" s="75">
        <v>25576.61</v>
      </c>
      <c r="BS165" s="75">
        <v>0</v>
      </c>
      <c r="BT165" s="75">
        <v>167501.07999999999</v>
      </c>
      <c r="BU165" s="75">
        <v>0</v>
      </c>
      <c r="BV165" s="75">
        <v>0</v>
      </c>
      <c r="BW165" s="75">
        <v>0</v>
      </c>
      <c r="BX165" s="75">
        <v>0</v>
      </c>
      <c r="BY165" s="76">
        <v>33744398.359499991</v>
      </c>
    </row>
    <row r="166" spans="1:77" x14ac:dyDescent="0.2">
      <c r="A166" s="73" t="s">
        <v>455</v>
      </c>
      <c r="B166" s="74" t="s">
        <v>528</v>
      </c>
      <c r="C166" s="73" t="s">
        <v>529</v>
      </c>
      <c r="D166" s="75">
        <v>1320652.51</v>
      </c>
      <c r="E166" s="75">
        <v>1016411.17</v>
      </c>
      <c r="F166" s="75">
        <v>814653.7</v>
      </c>
      <c r="G166" s="75">
        <v>354180</v>
      </c>
      <c r="H166" s="75">
        <v>469503.75</v>
      </c>
      <c r="I166" s="75">
        <v>331465.83</v>
      </c>
      <c r="J166" s="75">
        <v>5631303.75</v>
      </c>
      <c r="K166" s="75">
        <v>1031475.87</v>
      </c>
      <c r="L166" s="75">
        <v>949461.94</v>
      </c>
      <c r="M166" s="75">
        <v>3494511.21</v>
      </c>
      <c r="N166" s="75">
        <v>164783.71</v>
      </c>
      <c r="O166" s="75">
        <v>395925.44</v>
      </c>
      <c r="P166" s="75">
        <v>1097066.71</v>
      </c>
      <c r="Q166" s="75">
        <v>3005877.61</v>
      </c>
      <c r="R166" s="75">
        <v>59282.63</v>
      </c>
      <c r="S166" s="75">
        <v>93309.49</v>
      </c>
      <c r="T166" s="75">
        <v>131635.1</v>
      </c>
      <c r="U166" s="75">
        <v>265771.74</v>
      </c>
      <c r="V166" s="75">
        <v>4419006.41</v>
      </c>
      <c r="W166" s="75">
        <v>615453.07999999996</v>
      </c>
      <c r="X166" s="75">
        <v>122044.73</v>
      </c>
      <c r="Y166" s="75">
        <v>2500343.0499999998</v>
      </c>
      <c r="Z166" s="75">
        <v>33249.06</v>
      </c>
      <c r="AA166" s="75">
        <v>57714.02</v>
      </c>
      <c r="AB166" s="75">
        <v>287584.13</v>
      </c>
      <c r="AC166" s="75">
        <v>22451.73</v>
      </c>
      <c r="AD166" s="75">
        <v>70170.59</v>
      </c>
      <c r="AE166" s="75">
        <v>3149428.89</v>
      </c>
      <c r="AF166" s="75">
        <v>261806.72</v>
      </c>
      <c r="AG166" s="75">
        <v>66307.11</v>
      </c>
      <c r="AH166" s="75">
        <v>93391.47</v>
      </c>
      <c r="AI166" s="75">
        <v>187866.71</v>
      </c>
      <c r="AJ166" s="75">
        <v>88256.52</v>
      </c>
      <c r="AK166" s="75">
        <v>253189.22</v>
      </c>
      <c r="AL166" s="75">
        <v>201735.26</v>
      </c>
      <c r="AM166" s="75">
        <v>141056.34</v>
      </c>
      <c r="AN166" s="75">
        <v>103416.48</v>
      </c>
      <c r="AO166" s="75">
        <v>59536.54</v>
      </c>
      <c r="AP166" s="75">
        <v>99060.13</v>
      </c>
      <c r="AQ166" s="75">
        <v>0</v>
      </c>
      <c r="AR166" s="75">
        <v>85429.43</v>
      </c>
      <c r="AS166" s="75">
        <v>192702.54</v>
      </c>
      <c r="AT166" s="75">
        <v>130828.47</v>
      </c>
      <c r="AU166" s="75">
        <v>66295.05</v>
      </c>
      <c r="AV166" s="75">
        <v>35218.06</v>
      </c>
      <c r="AW166" s="75">
        <v>75921.59</v>
      </c>
      <c r="AX166" s="75">
        <v>2428693.88</v>
      </c>
      <c r="AY166" s="75">
        <v>394859.37</v>
      </c>
      <c r="AZ166" s="75">
        <v>365400.48</v>
      </c>
      <c r="BA166" s="75">
        <v>247822.74</v>
      </c>
      <c r="BB166" s="75">
        <v>43639.05</v>
      </c>
      <c r="BC166" s="75">
        <v>99904.9</v>
      </c>
      <c r="BD166" s="75">
        <v>419718.2499</v>
      </c>
      <c r="BE166" s="75">
        <v>269247.98</v>
      </c>
      <c r="BF166" s="75">
        <v>605742.46</v>
      </c>
      <c r="BG166" s="75">
        <v>126206</v>
      </c>
      <c r="BH166" s="75">
        <v>139754.93</v>
      </c>
      <c r="BI166" s="75">
        <v>2331979.89</v>
      </c>
      <c r="BJ166" s="75">
        <v>231207.28</v>
      </c>
      <c r="BK166" s="75">
        <v>187700.62</v>
      </c>
      <c r="BL166" s="75">
        <v>94748.46</v>
      </c>
      <c r="BM166" s="75">
        <v>226186.98</v>
      </c>
      <c r="BN166" s="75">
        <v>239063.51</v>
      </c>
      <c r="BO166" s="75">
        <v>149344.71</v>
      </c>
      <c r="BP166" s="75">
        <v>1617915.64</v>
      </c>
      <c r="BQ166" s="75">
        <v>127713.32</v>
      </c>
      <c r="BR166" s="75">
        <v>375684.66</v>
      </c>
      <c r="BS166" s="75">
        <v>198374.88</v>
      </c>
      <c r="BT166" s="75">
        <v>445272.14</v>
      </c>
      <c r="BU166" s="75">
        <v>135800.15</v>
      </c>
      <c r="BV166" s="75">
        <v>155443.21</v>
      </c>
      <c r="BW166" s="75">
        <v>194598.7</v>
      </c>
      <c r="BX166" s="75">
        <v>257028.02</v>
      </c>
      <c r="BY166" s="76">
        <v>22620954.109600008</v>
      </c>
    </row>
    <row r="167" spans="1:77" x14ac:dyDescent="0.2">
      <c r="A167" s="73" t="s">
        <v>455</v>
      </c>
      <c r="B167" s="74" t="s">
        <v>530</v>
      </c>
      <c r="C167" s="73" t="s">
        <v>531</v>
      </c>
      <c r="D167" s="75">
        <v>3117.74</v>
      </c>
      <c r="E167" s="75">
        <v>568309.17000000004</v>
      </c>
      <c r="F167" s="75">
        <v>510650.46</v>
      </c>
      <c r="G167" s="75">
        <v>543641</v>
      </c>
      <c r="H167" s="75">
        <v>82969.070000000007</v>
      </c>
      <c r="I167" s="75">
        <v>461653.63</v>
      </c>
      <c r="J167" s="75">
        <v>1108508.3400000001</v>
      </c>
      <c r="K167" s="75">
        <v>724777.17</v>
      </c>
      <c r="L167" s="75">
        <v>400341.62</v>
      </c>
      <c r="M167" s="75">
        <v>599024.79</v>
      </c>
      <c r="N167" s="75">
        <v>93333.31</v>
      </c>
      <c r="O167" s="75">
        <v>600568.51</v>
      </c>
      <c r="P167" s="75">
        <v>510182</v>
      </c>
      <c r="Q167" s="75">
        <v>959825.59</v>
      </c>
      <c r="R167" s="75">
        <v>9255.9</v>
      </c>
      <c r="S167" s="75">
        <v>846799.88989999995</v>
      </c>
      <c r="T167" s="75">
        <v>475650</v>
      </c>
      <c r="U167" s="75">
        <v>353446.28</v>
      </c>
      <c r="V167" s="75">
        <v>533682.51</v>
      </c>
      <c r="W167" s="75">
        <v>117427.38</v>
      </c>
      <c r="X167" s="75">
        <v>263794.90000000002</v>
      </c>
      <c r="Y167" s="75">
        <v>700129.5</v>
      </c>
      <c r="Z167" s="75">
        <v>0</v>
      </c>
      <c r="AA167" s="75">
        <v>236619.04</v>
      </c>
      <c r="AB167" s="75">
        <v>216537.96</v>
      </c>
      <c r="AC167" s="75">
        <v>331266.59999999998</v>
      </c>
      <c r="AD167" s="75">
        <v>898194.71</v>
      </c>
      <c r="AE167" s="75">
        <v>2659258.23</v>
      </c>
      <c r="AF167" s="75">
        <v>150876.71</v>
      </c>
      <c r="AG167" s="75">
        <v>99383.33</v>
      </c>
      <c r="AH167" s="75">
        <v>6366.65</v>
      </c>
      <c r="AI167" s="75">
        <v>0</v>
      </c>
      <c r="AJ167" s="75">
        <v>606123.88</v>
      </c>
      <c r="AK167" s="75">
        <v>229135.62</v>
      </c>
      <c r="AL167" s="75">
        <v>188186.21</v>
      </c>
      <c r="AM167" s="75">
        <v>655479.93999999994</v>
      </c>
      <c r="AN167" s="75">
        <v>364875</v>
      </c>
      <c r="AO167" s="75">
        <v>346946.5</v>
      </c>
      <c r="AP167" s="75">
        <v>149851.98000000001</v>
      </c>
      <c r="AQ167" s="75">
        <v>0</v>
      </c>
      <c r="AR167" s="75">
        <v>0</v>
      </c>
      <c r="AS167" s="75">
        <v>0</v>
      </c>
      <c r="AT167" s="75">
        <v>82748.929999999993</v>
      </c>
      <c r="AU167" s="75">
        <v>232724.26</v>
      </c>
      <c r="AV167" s="75">
        <v>0</v>
      </c>
      <c r="AW167" s="75">
        <v>110701.53</v>
      </c>
      <c r="AX167" s="75">
        <v>1356017.2</v>
      </c>
      <c r="AY167" s="75">
        <v>474329.88</v>
      </c>
      <c r="AZ167" s="75">
        <v>225309</v>
      </c>
      <c r="BA167" s="75">
        <v>71983.240000000005</v>
      </c>
      <c r="BB167" s="75">
        <v>149833.32</v>
      </c>
      <c r="BC167" s="75">
        <v>112328.33</v>
      </c>
      <c r="BD167" s="75">
        <v>371180.02</v>
      </c>
      <c r="BE167" s="75">
        <v>259069.7</v>
      </c>
      <c r="BF167" s="75">
        <v>276745.5</v>
      </c>
      <c r="BG167" s="75">
        <v>1456</v>
      </c>
      <c r="BH167" s="75">
        <v>62541.71</v>
      </c>
      <c r="BI167" s="75">
        <v>1122596.43</v>
      </c>
      <c r="BJ167" s="75">
        <v>574294.43000000005</v>
      </c>
      <c r="BK167" s="75">
        <v>0</v>
      </c>
      <c r="BL167" s="75">
        <v>10628.78</v>
      </c>
      <c r="BM167" s="75">
        <v>290730.18</v>
      </c>
      <c r="BN167" s="75">
        <v>616473.93999999994</v>
      </c>
      <c r="BO167" s="75">
        <v>0</v>
      </c>
      <c r="BP167" s="75">
        <v>254584.21</v>
      </c>
      <c r="BQ167" s="75">
        <v>90335.23</v>
      </c>
      <c r="BR167" s="75">
        <v>183121.42</v>
      </c>
      <c r="BS167" s="75">
        <v>285991.67</v>
      </c>
      <c r="BT167" s="75">
        <v>643579.85</v>
      </c>
      <c r="BU167" s="75">
        <v>276657.95</v>
      </c>
      <c r="BV167" s="75">
        <v>221248.09</v>
      </c>
      <c r="BW167" s="75">
        <v>234247.24</v>
      </c>
      <c r="BX167" s="75">
        <v>154176.75</v>
      </c>
      <c r="BY167" s="76">
        <v>7842554.1399000017</v>
      </c>
    </row>
    <row r="168" spans="1:77" x14ac:dyDescent="0.2">
      <c r="A168" s="73" t="s">
        <v>455</v>
      </c>
      <c r="B168" s="74" t="s">
        <v>532</v>
      </c>
      <c r="C168" s="73" t="s">
        <v>533</v>
      </c>
      <c r="D168" s="75">
        <v>111195.33</v>
      </c>
      <c r="E168" s="75">
        <v>239358.21</v>
      </c>
      <c r="F168" s="75">
        <v>431522.56</v>
      </c>
      <c r="G168" s="75">
        <v>212946</v>
      </c>
      <c r="H168" s="75">
        <v>9027.24</v>
      </c>
      <c r="I168" s="75">
        <v>36472.6</v>
      </c>
      <c r="J168" s="75">
        <v>1774218.58</v>
      </c>
      <c r="K168" s="75">
        <v>47546.87</v>
      </c>
      <c r="L168" s="75">
        <v>61696.54</v>
      </c>
      <c r="M168" s="75">
        <v>488272.61</v>
      </c>
      <c r="N168" s="75">
        <v>700</v>
      </c>
      <c r="O168" s="75">
        <v>33688.839999999997</v>
      </c>
      <c r="P168" s="75">
        <v>434839.66</v>
      </c>
      <c r="Q168" s="75">
        <v>365293.09</v>
      </c>
      <c r="R168" s="75">
        <v>226282.83</v>
      </c>
      <c r="S168" s="75">
        <v>3532.9598999999998</v>
      </c>
      <c r="T168" s="75">
        <v>180373.13</v>
      </c>
      <c r="U168" s="75">
        <v>44855.69</v>
      </c>
      <c r="V168" s="75">
        <v>298317.03999999998</v>
      </c>
      <c r="W168" s="75">
        <v>241928.1</v>
      </c>
      <c r="X168" s="75">
        <v>23250.93</v>
      </c>
      <c r="Y168" s="75">
        <v>694213.28</v>
      </c>
      <c r="Z168" s="75">
        <v>3734.68</v>
      </c>
      <c r="AA168" s="75">
        <v>3039.05</v>
      </c>
      <c r="AB168" s="75">
        <v>15921.02</v>
      </c>
      <c r="AC168" s="75">
        <v>1691.9</v>
      </c>
      <c r="AD168" s="75">
        <v>0</v>
      </c>
      <c r="AE168" s="75">
        <v>1256137.67</v>
      </c>
      <c r="AF168" s="75">
        <v>40133.379999999997</v>
      </c>
      <c r="AG168" s="75">
        <v>82392.89</v>
      </c>
      <c r="AH168" s="75">
        <v>6624.73</v>
      </c>
      <c r="AI168" s="75">
        <v>62389.82</v>
      </c>
      <c r="AJ168" s="75">
        <v>24225.99</v>
      </c>
      <c r="AK168" s="75">
        <v>262155.84999999998</v>
      </c>
      <c r="AL168" s="75">
        <v>111040.82</v>
      </c>
      <c r="AM168" s="75">
        <v>458247.28</v>
      </c>
      <c r="AN168" s="75">
        <v>30380.11</v>
      </c>
      <c r="AO168" s="75">
        <v>1534.51</v>
      </c>
      <c r="AP168" s="75">
        <v>61989.21</v>
      </c>
      <c r="AQ168" s="75">
        <v>0</v>
      </c>
      <c r="AR168" s="75">
        <v>12906.26</v>
      </c>
      <c r="AS168" s="75">
        <v>37431.980000000003</v>
      </c>
      <c r="AT168" s="75">
        <v>62456.61</v>
      </c>
      <c r="AU168" s="75">
        <v>5064.8100000000004</v>
      </c>
      <c r="AV168" s="75">
        <v>4500.1400000000003</v>
      </c>
      <c r="AW168" s="75">
        <v>2804.97</v>
      </c>
      <c r="AX168" s="75">
        <v>627777.47</v>
      </c>
      <c r="AY168" s="75">
        <v>511272.51</v>
      </c>
      <c r="AZ168" s="75">
        <v>210754.67</v>
      </c>
      <c r="BA168" s="75">
        <v>109377.92</v>
      </c>
      <c r="BB168" s="75">
        <v>0</v>
      </c>
      <c r="BC168" s="75">
        <v>2403.61</v>
      </c>
      <c r="BD168" s="75">
        <v>73244.009900000005</v>
      </c>
      <c r="BE168" s="75">
        <v>33382.47</v>
      </c>
      <c r="BF168" s="75">
        <v>101188.67</v>
      </c>
      <c r="BG168" s="75">
        <v>8147.73</v>
      </c>
      <c r="BH168" s="75">
        <v>39557.019999999997</v>
      </c>
      <c r="BI168" s="75">
        <v>627887.93000000005</v>
      </c>
      <c r="BJ168" s="75">
        <v>9492.9500000000007</v>
      </c>
      <c r="BK168" s="75">
        <v>33362.370000000003</v>
      </c>
      <c r="BL168" s="75">
        <v>20648.259999999998</v>
      </c>
      <c r="BM168" s="75">
        <v>18513.060000000001</v>
      </c>
      <c r="BN168" s="75">
        <v>53766.22</v>
      </c>
      <c r="BO168" s="75">
        <v>2917.58</v>
      </c>
      <c r="BP168" s="75">
        <v>110343.44</v>
      </c>
      <c r="BQ168" s="75">
        <v>45306.66</v>
      </c>
      <c r="BR168" s="75">
        <v>10523.95</v>
      </c>
      <c r="BS168" s="75">
        <v>189839.35</v>
      </c>
      <c r="BT168" s="75">
        <v>22459.13</v>
      </c>
      <c r="BU168" s="75">
        <v>39369.19</v>
      </c>
      <c r="BV168" s="75">
        <v>33472.51</v>
      </c>
      <c r="BW168" s="75">
        <v>39747.25</v>
      </c>
      <c r="BX168" s="75">
        <v>13259.04</v>
      </c>
      <c r="BY168" s="76">
        <v>5689261.7696000002</v>
      </c>
    </row>
    <row r="169" spans="1:77" x14ac:dyDescent="0.2">
      <c r="A169" s="73" t="s">
        <v>455</v>
      </c>
      <c r="B169" s="74" t="s">
        <v>534</v>
      </c>
      <c r="C169" s="73" t="s">
        <v>535</v>
      </c>
      <c r="D169" s="75">
        <v>302604.63</v>
      </c>
      <c r="E169" s="75">
        <v>185834.36</v>
      </c>
      <c r="F169" s="75">
        <v>57075.27</v>
      </c>
      <c r="G169" s="75">
        <v>23083</v>
      </c>
      <c r="H169" s="75">
        <v>42845.3</v>
      </c>
      <c r="I169" s="75">
        <v>5634.29</v>
      </c>
      <c r="J169" s="75">
        <v>1718322.04</v>
      </c>
      <c r="K169" s="75">
        <v>168578.71</v>
      </c>
      <c r="L169" s="75">
        <v>51158.62</v>
      </c>
      <c r="M169" s="75">
        <v>181109.6</v>
      </c>
      <c r="N169" s="75">
        <v>45264.87</v>
      </c>
      <c r="O169" s="75">
        <v>72526.880000000005</v>
      </c>
      <c r="P169" s="75">
        <v>172625.6</v>
      </c>
      <c r="Q169" s="75">
        <v>210508.46</v>
      </c>
      <c r="R169" s="75">
        <v>901.87</v>
      </c>
      <c r="S169" s="75">
        <v>27257.25</v>
      </c>
      <c r="T169" s="75">
        <v>14805</v>
      </c>
      <c r="U169" s="75">
        <v>55022.879999999997</v>
      </c>
      <c r="V169" s="75">
        <v>216846.7</v>
      </c>
      <c r="W169" s="75">
        <v>127321.01</v>
      </c>
      <c r="X169" s="75">
        <v>72088.42</v>
      </c>
      <c r="Y169" s="75">
        <v>264303.67</v>
      </c>
      <c r="Z169" s="75">
        <v>73379.289999999994</v>
      </c>
      <c r="AA169" s="75">
        <v>9119.32</v>
      </c>
      <c r="AB169" s="75">
        <v>40579.120000000003</v>
      </c>
      <c r="AC169" s="75">
        <v>7465.36</v>
      </c>
      <c r="AD169" s="75">
        <v>0</v>
      </c>
      <c r="AE169" s="75">
        <v>1378846.11</v>
      </c>
      <c r="AF169" s="75">
        <v>36625.800000000003</v>
      </c>
      <c r="AG169" s="75">
        <v>10862.34</v>
      </c>
      <c r="AH169" s="75">
        <v>57643.9</v>
      </c>
      <c r="AI169" s="75">
        <v>23117.360000000001</v>
      </c>
      <c r="AJ169" s="75">
        <v>2685</v>
      </c>
      <c r="AK169" s="75">
        <v>28110</v>
      </c>
      <c r="AL169" s="75">
        <v>24436.06</v>
      </c>
      <c r="AM169" s="75">
        <v>11383.83</v>
      </c>
      <c r="AN169" s="75">
        <v>62115.83</v>
      </c>
      <c r="AO169" s="75">
        <v>12260.37</v>
      </c>
      <c r="AP169" s="75">
        <v>11820.16</v>
      </c>
      <c r="AQ169" s="75">
        <v>0</v>
      </c>
      <c r="AR169" s="75">
        <v>46812.42</v>
      </c>
      <c r="AS169" s="75">
        <v>21443.87</v>
      </c>
      <c r="AT169" s="75">
        <v>29995.24</v>
      </c>
      <c r="AU169" s="75">
        <v>24993.71</v>
      </c>
      <c r="AV169" s="75">
        <v>16037.84</v>
      </c>
      <c r="AW169" s="75">
        <v>23023.03</v>
      </c>
      <c r="AX169" s="75">
        <v>660411.73</v>
      </c>
      <c r="AY169" s="75">
        <v>69089.23</v>
      </c>
      <c r="AZ169" s="75">
        <v>59212.17</v>
      </c>
      <c r="BA169" s="75">
        <v>66143.45</v>
      </c>
      <c r="BB169" s="75">
        <v>0</v>
      </c>
      <c r="BC169" s="75">
        <v>6874.56</v>
      </c>
      <c r="BD169" s="75">
        <v>112894.52</v>
      </c>
      <c r="BE169" s="75">
        <v>89847.52</v>
      </c>
      <c r="BF169" s="75">
        <v>68532.179999999993</v>
      </c>
      <c r="BG169" s="75">
        <v>22921.22</v>
      </c>
      <c r="BH169" s="75">
        <v>31254.79</v>
      </c>
      <c r="BI169" s="75">
        <v>542629.39</v>
      </c>
      <c r="BJ169" s="75">
        <v>12335.93</v>
      </c>
      <c r="BK169" s="75">
        <v>14394.02</v>
      </c>
      <c r="BL169" s="75">
        <v>5082.71</v>
      </c>
      <c r="BM169" s="75">
        <v>1794.8</v>
      </c>
      <c r="BN169" s="75">
        <v>48013.08</v>
      </c>
      <c r="BO169" s="75">
        <v>3848</v>
      </c>
      <c r="BP169" s="75">
        <v>217257.21</v>
      </c>
      <c r="BQ169" s="75">
        <v>19718.45</v>
      </c>
      <c r="BR169" s="75">
        <v>116988.8</v>
      </c>
      <c r="BS169" s="75">
        <v>1765.44</v>
      </c>
      <c r="BT169" s="75">
        <v>23045.67</v>
      </c>
      <c r="BU169" s="75">
        <v>26401.15</v>
      </c>
      <c r="BV169" s="75">
        <v>55516.53</v>
      </c>
      <c r="BW169" s="75">
        <v>27309.13</v>
      </c>
      <c r="BX169" s="75">
        <v>43226.69</v>
      </c>
      <c r="BY169" s="76">
        <v>1190986.0399</v>
      </c>
    </row>
    <row r="170" spans="1:77" x14ac:dyDescent="0.2">
      <c r="A170" s="73" t="s">
        <v>455</v>
      </c>
      <c r="B170" s="74" t="s">
        <v>536</v>
      </c>
      <c r="C170" s="73" t="s">
        <v>537</v>
      </c>
      <c r="D170" s="75">
        <v>0</v>
      </c>
      <c r="E170" s="75">
        <v>65540.13</v>
      </c>
      <c r="F170" s="75">
        <v>0</v>
      </c>
      <c r="G170" s="75">
        <v>15610</v>
      </c>
      <c r="H170" s="75">
        <v>10040.4</v>
      </c>
      <c r="I170" s="75">
        <v>0</v>
      </c>
      <c r="J170" s="75">
        <v>126267.19</v>
      </c>
      <c r="K170" s="75">
        <v>14963.46</v>
      </c>
      <c r="L170" s="75">
        <v>5617.5</v>
      </c>
      <c r="M170" s="75">
        <v>20764.060000000001</v>
      </c>
      <c r="N170" s="75">
        <v>32608.31</v>
      </c>
      <c r="O170" s="75">
        <v>32770.339999999997</v>
      </c>
      <c r="P170" s="75">
        <v>0</v>
      </c>
      <c r="Q170" s="75">
        <v>77847.89</v>
      </c>
      <c r="R170" s="75">
        <v>6053.93</v>
      </c>
      <c r="S170" s="75">
        <v>289.49</v>
      </c>
      <c r="T170" s="75">
        <v>0</v>
      </c>
      <c r="U170" s="75">
        <v>1177.8699999999999</v>
      </c>
      <c r="V170" s="75">
        <v>0</v>
      </c>
      <c r="W170" s="75">
        <v>2234.89</v>
      </c>
      <c r="X170" s="75">
        <v>45229.83</v>
      </c>
      <c r="Y170" s="75">
        <v>22874.01</v>
      </c>
      <c r="Z170" s="75">
        <v>442.2</v>
      </c>
      <c r="AA170" s="75">
        <v>2229.7800000000002</v>
      </c>
      <c r="AB170" s="75">
        <v>7299.71</v>
      </c>
      <c r="AC170" s="75">
        <v>5520.48</v>
      </c>
      <c r="AD170" s="75">
        <v>0</v>
      </c>
      <c r="AE170" s="75">
        <v>59928.95</v>
      </c>
      <c r="AF170" s="75">
        <v>32782.78</v>
      </c>
      <c r="AG170" s="75">
        <v>4245.1000000000004</v>
      </c>
      <c r="AH170" s="75">
        <v>0</v>
      </c>
      <c r="AI170" s="75">
        <v>0</v>
      </c>
      <c r="AJ170" s="75">
        <v>11717.99</v>
      </c>
      <c r="AK170" s="75">
        <v>19792.13</v>
      </c>
      <c r="AL170" s="75">
        <v>4441.96</v>
      </c>
      <c r="AM170" s="75">
        <v>2000.84</v>
      </c>
      <c r="AN170" s="75">
        <v>19014.8</v>
      </c>
      <c r="AO170" s="75">
        <v>0</v>
      </c>
      <c r="AP170" s="75">
        <v>2749.55</v>
      </c>
      <c r="AQ170" s="75">
        <v>0</v>
      </c>
      <c r="AR170" s="75">
        <v>794.38</v>
      </c>
      <c r="AS170" s="75">
        <v>7716.72</v>
      </c>
      <c r="AT170" s="75">
        <v>7734.05</v>
      </c>
      <c r="AU170" s="75">
        <v>0</v>
      </c>
      <c r="AV170" s="75">
        <v>0</v>
      </c>
      <c r="AW170" s="75">
        <v>3077.16</v>
      </c>
      <c r="AX170" s="75">
        <v>26989.94</v>
      </c>
      <c r="AY170" s="75">
        <v>62178.89</v>
      </c>
      <c r="AZ170" s="75">
        <v>0</v>
      </c>
      <c r="BA170" s="75">
        <v>169567.11</v>
      </c>
      <c r="BB170" s="75">
        <v>0</v>
      </c>
      <c r="BC170" s="75">
        <v>10873.96</v>
      </c>
      <c r="BD170" s="75">
        <v>10720.15</v>
      </c>
      <c r="BE170" s="75">
        <v>10442.64</v>
      </c>
      <c r="BF170" s="75">
        <v>23829.68</v>
      </c>
      <c r="BG170" s="75">
        <v>4012.5</v>
      </c>
      <c r="BH170" s="75">
        <v>972.23</v>
      </c>
      <c r="BI170" s="75">
        <v>205874.5</v>
      </c>
      <c r="BJ170" s="75">
        <v>19785.09</v>
      </c>
      <c r="BK170" s="75">
        <v>1950.51</v>
      </c>
      <c r="BL170" s="75">
        <v>3295.83</v>
      </c>
      <c r="BM170" s="75">
        <v>0</v>
      </c>
      <c r="BN170" s="75">
        <v>0</v>
      </c>
      <c r="BO170" s="75">
        <v>1680.31</v>
      </c>
      <c r="BP170" s="75">
        <v>40850.92</v>
      </c>
      <c r="BQ170" s="75">
        <v>0</v>
      </c>
      <c r="BR170" s="75">
        <v>11997.73</v>
      </c>
      <c r="BS170" s="75">
        <v>16365.92</v>
      </c>
      <c r="BT170" s="75">
        <v>590.61</v>
      </c>
      <c r="BU170" s="75">
        <v>36472.82</v>
      </c>
      <c r="BV170" s="75">
        <v>24390.13</v>
      </c>
      <c r="BW170" s="75">
        <v>479.19</v>
      </c>
      <c r="BX170" s="75">
        <v>0</v>
      </c>
      <c r="BY170" s="76">
        <v>33744398.359499991</v>
      </c>
    </row>
    <row r="171" spans="1:77" x14ac:dyDescent="0.2">
      <c r="A171" s="73" t="s">
        <v>455</v>
      </c>
      <c r="B171" s="74" t="s">
        <v>538</v>
      </c>
      <c r="C171" s="73" t="s">
        <v>539</v>
      </c>
      <c r="D171" s="75">
        <v>0</v>
      </c>
      <c r="E171" s="75">
        <v>139234.47</v>
      </c>
      <c r="F171" s="75">
        <v>53993.67</v>
      </c>
      <c r="G171" s="75">
        <v>33567</v>
      </c>
      <c r="H171" s="75">
        <v>1714.61</v>
      </c>
      <c r="I171" s="75">
        <v>9531.51</v>
      </c>
      <c r="J171" s="75">
        <v>0</v>
      </c>
      <c r="K171" s="75">
        <v>0</v>
      </c>
      <c r="L171" s="75">
        <v>0</v>
      </c>
      <c r="M171" s="75">
        <v>6738.06</v>
      </c>
      <c r="N171" s="75">
        <v>1458.31</v>
      </c>
      <c r="O171" s="75">
        <v>0</v>
      </c>
      <c r="P171" s="75">
        <v>0</v>
      </c>
      <c r="Q171" s="75">
        <v>304964.68</v>
      </c>
      <c r="R171" s="75">
        <v>0</v>
      </c>
      <c r="S171" s="75">
        <v>0</v>
      </c>
      <c r="T171" s="75">
        <v>0</v>
      </c>
      <c r="U171" s="75">
        <v>0</v>
      </c>
      <c r="V171" s="75">
        <v>0</v>
      </c>
      <c r="W171" s="75">
        <v>0</v>
      </c>
      <c r="X171" s="75">
        <v>0</v>
      </c>
      <c r="Y171" s="75">
        <v>2325.04</v>
      </c>
      <c r="Z171" s="75">
        <v>0</v>
      </c>
      <c r="AA171" s="75">
        <v>0</v>
      </c>
      <c r="AB171" s="75">
        <v>0</v>
      </c>
      <c r="AC171" s="75">
        <v>2226.42</v>
      </c>
      <c r="AD171" s="75">
        <v>0</v>
      </c>
      <c r="AE171" s="75">
        <v>0</v>
      </c>
      <c r="AF171" s="75">
        <v>0</v>
      </c>
      <c r="AG171" s="75">
        <v>0</v>
      </c>
      <c r="AH171" s="75">
        <v>0</v>
      </c>
      <c r="AI171" s="75">
        <v>237.03</v>
      </c>
      <c r="AJ171" s="75">
        <v>1931.88</v>
      </c>
      <c r="AK171" s="75">
        <v>0</v>
      </c>
      <c r="AL171" s="75">
        <v>0</v>
      </c>
      <c r="AM171" s="75">
        <v>1588.51</v>
      </c>
      <c r="AN171" s="75">
        <v>0</v>
      </c>
      <c r="AO171" s="75">
        <v>0</v>
      </c>
      <c r="AP171" s="75">
        <v>0</v>
      </c>
      <c r="AQ171" s="75">
        <v>0</v>
      </c>
      <c r="AR171" s="75">
        <v>5635.2</v>
      </c>
      <c r="AS171" s="75">
        <v>0</v>
      </c>
      <c r="AT171" s="75">
        <v>0</v>
      </c>
      <c r="AU171" s="75">
        <v>0</v>
      </c>
      <c r="AV171" s="75">
        <v>0</v>
      </c>
      <c r="AW171" s="75">
        <v>0</v>
      </c>
      <c r="AX171" s="75">
        <v>0</v>
      </c>
      <c r="AY171" s="75">
        <v>2259.2800000000002</v>
      </c>
      <c r="AZ171" s="75">
        <v>30366.76</v>
      </c>
      <c r="BA171" s="75">
        <v>5249.93</v>
      </c>
      <c r="BB171" s="75">
        <v>0</v>
      </c>
      <c r="BC171" s="75">
        <v>0</v>
      </c>
      <c r="BD171" s="75">
        <v>646.77080000000001</v>
      </c>
      <c r="BE171" s="75">
        <v>72051.820000000007</v>
      </c>
      <c r="BF171" s="75">
        <v>698.22</v>
      </c>
      <c r="BG171" s="75">
        <v>0</v>
      </c>
      <c r="BH171" s="75">
        <v>0</v>
      </c>
      <c r="BI171" s="75">
        <v>11280.32</v>
      </c>
      <c r="BJ171" s="75">
        <v>370526.39</v>
      </c>
      <c r="BK171" s="75">
        <v>0</v>
      </c>
      <c r="BL171" s="75">
        <v>36739.360000000001</v>
      </c>
      <c r="BM171" s="75">
        <v>10817.14</v>
      </c>
      <c r="BN171" s="75">
        <v>0</v>
      </c>
      <c r="BO171" s="75">
        <v>5325.96</v>
      </c>
      <c r="BP171" s="75">
        <v>0</v>
      </c>
      <c r="BQ171" s="75">
        <v>0</v>
      </c>
      <c r="BR171" s="75">
        <v>8561.01</v>
      </c>
      <c r="BS171" s="75">
        <v>70707.520000000004</v>
      </c>
      <c r="BT171" s="75">
        <v>2086.5</v>
      </c>
      <c r="BU171" s="75">
        <v>12688.01</v>
      </c>
      <c r="BV171" s="75">
        <v>0</v>
      </c>
      <c r="BW171" s="75">
        <v>1184.28</v>
      </c>
      <c r="BX171" s="75">
        <v>0</v>
      </c>
      <c r="BY171" s="76">
        <v>22620954.109600008</v>
      </c>
    </row>
    <row r="172" spans="1:77" x14ac:dyDescent="0.2">
      <c r="A172" s="73" t="s">
        <v>455</v>
      </c>
      <c r="B172" s="74" t="s">
        <v>540</v>
      </c>
      <c r="C172" s="73" t="s">
        <v>541</v>
      </c>
      <c r="D172" s="75">
        <v>13934231.220000001</v>
      </c>
      <c r="E172" s="75">
        <v>4667716.18</v>
      </c>
      <c r="F172" s="75">
        <v>8559928.0600000005</v>
      </c>
      <c r="G172" s="75">
        <v>2850570</v>
      </c>
      <c r="H172" s="75">
        <v>2447698.34</v>
      </c>
      <c r="I172" s="75">
        <v>1160684.77</v>
      </c>
      <c r="J172" s="75">
        <v>64824050.890000001</v>
      </c>
      <c r="K172" s="75">
        <v>10454026.32</v>
      </c>
      <c r="L172" s="75">
        <v>1677027.2</v>
      </c>
      <c r="M172" s="75">
        <v>25869111.5</v>
      </c>
      <c r="N172" s="75">
        <v>972636.84</v>
      </c>
      <c r="O172" s="75">
        <v>3562817.8</v>
      </c>
      <c r="P172" s="75">
        <v>14283644.359999999</v>
      </c>
      <c r="Q172" s="75">
        <v>9743555.5500000007</v>
      </c>
      <c r="R172" s="75">
        <v>599108.36</v>
      </c>
      <c r="S172" s="75">
        <v>1961805.4898999999</v>
      </c>
      <c r="T172" s="75">
        <v>2170593.69</v>
      </c>
      <c r="U172" s="75">
        <v>1162110.21</v>
      </c>
      <c r="V172" s="75">
        <v>28503191.52</v>
      </c>
      <c r="W172" s="75">
        <v>5699844.5800000001</v>
      </c>
      <c r="X172" s="75">
        <v>3939174.3</v>
      </c>
      <c r="Y172" s="75">
        <v>12167592.5</v>
      </c>
      <c r="Z172" s="75">
        <v>832814.91</v>
      </c>
      <c r="AA172" s="75">
        <v>983268.58</v>
      </c>
      <c r="AB172" s="75">
        <v>1089000.69</v>
      </c>
      <c r="AC172" s="75">
        <v>372790.81</v>
      </c>
      <c r="AD172" s="75">
        <v>147067.66</v>
      </c>
      <c r="AE172" s="75">
        <v>56951207.329999998</v>
      </c>
      <c r="AF172" s="75">
        <v>1764081.09</v>
      </c>
      <c r="AG172" s="75">
        <v>733684</v>
      </c>
      <c r="AH172" s="75">
        <v>696000.91</v>
      </c>
      <c r="AI172" s="75">
        <v>1010704.65</v>
      </c>
      <c r="AJ172" s="75">
        <v>2089966.01</v>
      </c>
      <c r="AK172" s="75">
        <v>976122.8</v>
      </c>
      <c r="AL172" s="75">
        <v>1466132.24</v>
      </c>
      <c r="AM172" s="75">
        <v>2655534.77</v>
      </c>
      <c r="AN172" s="75">
        <v>1592930.56</v>
      </c>
      <c r="AO172" s="75">
        <v>1150729.53</v>
      </c>
      <c r="AP172" s="75">
        <v>815266.63</v>
      </c>
      <c r="AQ172" s="75">
        <v>0</v>
      </c>
      <c r="AR172" s="75">
        <v>1347052.65</v>
      </c>
      <c r="AS172" s="75">
        <v>1430003.95</v>
      </c>
      <c r="AT172" s="75">
        <v>1530906.32</v>
      </c>
      <c r="AU172" s="75">
        <v>747490.38</v>
      </c>
      <c r="AV172" s="75">
        <v>97949.37</v>
      </c>
      <c r="AW172" s="75">
        <v>864825.39</v>
      </c>
      <c r="AX172" s="75">
        <v>27415618.280000001</v>
      </c>
      <c r="AY172" s="75">
        <v>1623334.43</v>
      </c>
      <c r="AZ172" s="75">
        <v>2489749.58</v>
      </c>
      <c r="BA172" s="75">
        <v>2370275.2799999998</v>
      </c>
      <c r="BB172" s="75">
        <v>227270.54</v>
      </c>
      <c r="BC172" s="75">
        <v>791214.82</v>
      </c>
      <c r="BD172" s="75">
        <v>5700077.3300000001</v>
      </c>
      <c r="BE172" s="75">
        <v>3834590.59</v>
      </c>
      <c r="BF172" s="75">
        <v>1628751.17</v>
      </c>
      <c r="BG172" s="75">
        <v>796926.01</v>
      </c>
      <c r="BH172" s="75">
        <v>233626.56</v>
      </c>
      <c r="BI172" s="75">
        <v>21148869.239999998</v>
      </c>
      <c r="BJ172" s="75">
        <v>11367967.85</v>
      </c>
      <c r="BK172" s="75">
        <v>1238014.1299999999</v>
      </c>
      <c r="BL172" s="75">
        <v>729257.59</v>
      </c>
      <c r="BM172" s="75">
        <v>1142330.58</v>
      </c>
      <c r="BN172" s="75">
        <v>1406769.84</v>
      </c>
      <c r="BO172" s="75">
        <v>776365.83</v>
      </c>
      <c r="BP172" s="75">
        <v>14132595.34</v>
      </c>
      <c r="BQ172" s="75">
        <v>1098792.43</v>
      </c>
      <c r="BR172" s="75">
        <v>2114702.19</v>
      </c>
      <c r="BS172" s="75">
        <v>2066447.96</v>
      </c>
      <c r="BT172" s="75">
        <v>864606.93</v>
      </c>
      <c r="BU172" s="75">
        <v>1876375.55</v>
      </c>
      <c r="BV172" s="75">
        <v>1395237.87</v>
      </c>
      <c r="BW172" s="75">
        <v>629219.41</v>
      </c>
      <c r="BX172" s="75">
        <v>762555.75</v>
      </c>
      <c r="BY172" s="76">
        <v>7842554.1399000017</v>
      </c>
    </row>
    <row r="173" spans="1:77" x14ac:dyDescent="0.2">
      <c r="A173" s="73" t="s">
        <v>455</v>
      </c>
      <c r="B173" s="74" t="s">
        <v>542</v>
      </c>
      <c r="C173" s="73" t="s">
        <v>543</v>
      </c>
      <c r="D173" s="75">
        <v>351703.51</v>
      </c>
      <c r="E173" s="75">
        <v>213563.51</v>
      </c>
      <c r="F173" s="75">
        <v>438621.34</v>
      </c>
      <c r="G173" s="75">
        <v>327923</v>
      </c>
      <c r="H173" s="75">
        <v>354977.49</v>
      </c>
      <c r="I173" s="75">
        <v>109372.62</v>
      </c>
      <c r="J173" s="75">
        <v>5328461.37</v>
      </c>
      <c r="K173" s="75">
        <v>493877.8</v>
      </c>
      <c r="L173" s="75">
        <v>135631.32999999999</v>
      </c>
      <c r="M173" s="75">
        <v>1533190.3</v>
      </c>
      <c r="N173" s="75">
        <v>139363.21</v>
      </c>
      <c r="O173" s="75">
        <v>449272.51</v>
      </c>
      <c r="P173" s="75">
        <v>523232.59</v>
      </c>
      <c r="Q173" s="75">
        <v>1652361.37</v>
      </c>
      <c r="R173" s="75">
        <v>1094.73</v>
      </c>
      <c r="S173" s="75">
        <v>126947.58</v>
      </c>
      <c r="T173" s="75">
        <v>212048.08</v>
      </c>
      <c r="U173" s="75">
        <v>93767</v>
      </c>
      <c r="V173" s="75">
        <v>2053579.75</v>
      </c>
      <c r="W173" s="75">
        <v>230493.18</v>
      </c>
      <c r="X173" s="75">
        <v>422353.29</v>
      </c>
      <c r="Y173" s="75">
        <v>643398.06999999995</v>
      </c>
      <c r="Z173" s="75">
        <v>160143.88</v>
      </c>
      <c r="AA173" s="75">
        <v>94190.95</v>
      </c>
      <c r="AB173" s="75">
        <v>174264.26</v>
      </c>
      <c r="AC173" s="75">
        <v>29803.55</v>
      </c>
      <c r="AD173" s="75">
        <v>0</v>
      </c>
      <c r="AE173" s="75">
        <v>1550365.5</v>
      </c>
      <c r="AF173" s="75">
        <v>100181.05</v>
      </c>
      <c r="AG173" s="75">
        <v>85127.6</v>
      </c>
      <c r="AH173" s="75">
        <v>210802</v>
      </c>
      <c r="AI173" s="75">
        <v>148098.35</v>
      </c>
      <c r="AJ173" s="75">
        <v>108750.37</v>
      </c>
      <c r="AK173" s="75">
        <v>240894.36</v>
      </c>
      <c r="AL173" s="75">
        <v>193093.84</v>
      </c>
      <c r="AM173" s="75">
        <v>313728.14</v>
      </c>
      <c r="AN173" s="75">
        <v>261787.7</v>
      </c>
      <c r="AO173" s="75">
        <v>205706.39</v>
      </c>
      <c r="AP173" s="75">
        <v>188726.96</v>
      </c>
      <c r="AQ173" s="75">
        <v>0</v>
      </c>
      <c r="AR173" s="75">
        <v>55592.28</v>
      </c>
      <c r="AS173" s="75">
        <v>204950.17</v>
      </c>
      <c r="AT173" s="75">
        <v>173460.23</v>
      </c>
      <c r="AU173" s="75">
        <v>135152.87</v>
      </c>
      <c r="AV173" s="75">
        <v>10543.93</v>
      </c>
      <c r="AW173" s="75">
        <v>73626.820000000007</v>
      </c>
      <c r="AX173" s="75">
        <v>2535267.09</v>
      </c>
      <c r="AY173" s="75">
        <v>460023.31</v>
      </c>
      <c r="AZ173" s="75">
        <v>552926.25</v>
      </c>
      <c r="BA173" s="75">
        <v>258136.4</v>
      </c>
      <c r="BB173" s="75">
        <v>8051.75</v>
      </c>
      <c r="BC173" s="75">
        <v>104117.56</v>
      </c>
      <c r="BD173" s="75">
        <v>291871.89</v>
      </c>
      <c r="BE173" s="75">
        <v>138045.39000000001</v>
      </c>
      <c r="BF173" s="75">
        <v>240603.03</v>
      </c>
      <c r="BG173" s="75">
        <v>76932.009999999995</v>
      </c>
      <c r="BH173" s="75">
        <v>121259.29</v>
      </c>
      <c r="BI173" s="75">
        <v>442539.51</v>
      </c>
      <c r="BJ173" s="75">
        <v>327775.51</v>
      </c>
      <c r="BK173" s="75">
        <v>187552.88</v>
      </c>
      <c r="BL173" s="75">
        <v>182441.9</v>
      </c>
      <c r="BM173" s="75">
        <v>139958.70000000001</v>
      </c>
      <c r="BN173" s="75">
        <v>346279.96</v>
      </c>
      <c r="BO173" s="75">
        <v>71507.83</v>
      </c>
      <c r="BP173" s="75">
        <v>662893.18999999994</v>
      </c>
      <c r="BQ173" s="75">
        <v>202761.71</v>
      </c>
      <c r="BR173" s="75">
        <v>244337.13</v>
      </c>
      <c r="BS173" s="75">
        <v>390118.14</v>
      </c>
      <c r="BT173" s="75">
        <v>447993.82</v>
      </c>
      <c r="BU173" s="75">
        <v>154235.01999999999</v>
      </c>
      <c r="BV173" s="75">
        <v>264518.82</v>
      </c>
      <c r="BW173" s="75">
        <v>275197.8</v>
      </c>
      <c r="BX173" s="75">
        <v>438888.97</v>
      </c>
      <c r="BY173" s="76">
        <v>5689261.7696000002</v>
      </c>
    </row>
    <row r="174" spans="1:77" x14ac:dyDescent="0.2">
      <c r="A174" s="73" t="s">
        <v>455</v>
      </c>
      <c r="B174" s="74" t="s">
        <v>544</v>
      </c>
      <c r="C174" s="73" t="s">
        <v>545</v>
      </c>
      <c r="D174" s="75">
        <v>207841.11</v>
      </c>
      <c r="E174" s="75">
        <v>320480.3</v>
      </c>
      <c r="F174" s="75">
        <v>454750.53</v>
      </c>
      <c r="G174" s="75">
        <v>180793</v>
      </c>
      <c r="H174" s="75">
        <v>148416.91</v>
      </c>
      <c r="I174" s="75">
        <v>32095.52</v>
      </c>
      <c r="J174" s="75">
        <v>1002140.7</v>
      </c>
      <c r="K174" s="75">
        <v>299906.33</v>
      </c>
      <c r="L174" s="75">
        <v>74681.39</v>
      </c>
      <c r="M174" s="75">
        <v>598830.44999999995</v>
      </c>
      <c r="N174" s="75">
        <v>92687.77</v>
      </c>
      <c r="O174" s="75">
        <v>130957.12</v>
      </c>
      <c r="P174" s="75">
        <v>177379.83</v>
      </c>
      <c r="Q174" s="75">
        <v>496806.36</v>
      </c>
      <c r="R174" s="75">
        <v>0</v>
      </c>
      <c r="S174" s="75">
        <v>23706.01</v>
      </c>
      <c r="T174" s="75">
        <v>334416.68</v>
      </c>
      <c r="U174" s="75">
        <v>93429.71</v>
      </c>
      <c r="V174" s="75">
        <v>736896.81</v>
      </c>
      <c r="W174" s="75">
        <v>197402.45</v>
      </c>
      <c r="X174" s="75">
        <v>111951.3</v>
      </c>
      <c r="Y174" s="75">
        <v>435340.41</v>
      </c>
      <c r="Z174" s="75">
        <v>19925.5</v>
      </c>
      <c r="AA174" s="75">
        <v>37666.65</v>
      </c>
      <c r="AB174" s="75">
        <v>53599.14</v>
      </c>
      <c r="AC174" s="75">
        <v>7421.4</v>
      </c>
      <c r="AD174" s="75">
        <v>0</v>
      </c>
      <c r="AE174" s="75">
        <v>1155834.0900000001</v>
      </c>
      <c r="AF174" s="75">
        <v>25682.06</v>
      </c>
      <c r="AG174" s="75">
        <v>4855.28</v>
      </c>
      <c r="AH174" s="75">
        <v>17521.560000000001</v>
      </c>
      <c r="AI174" s="75">
        <v>21513.91</v>
      </c>
      <c r="AJ174" s="75">
        <v>69583.679999999993</v>
      </c>
      <c r="AK174" s="75">
        <v>113296.79</v>
      </c>
      <c r="AL174" s="75">
        <v>66736.59</v>
      </c>
      <c r="AM174" s="75">
        <v>147315.39000000001</v>
      </c>
      <c r="AN174" s="75">
        <v>80022.070000000007</v>
      </c>
      <c r="AO174" s="75">
        <v>8266.33</v>
      </c>
      <c r="AP174" s="75">
        <v>71148.42</v>
      </c>
      <c r="AQ174" s="75">
        <v>0</v>
      </c>
      <c r="AR174" s="75">
        <v>20648.98</v>
      </c>
      <c r="AS174" s="75">
        <v>195973.36</v>
      </c>
      <c r="AT174" s="75">
        <v>150933.76999999999</v>
      </c>
      <c r="AU174" s="75">
        <v>46856.17</v>
      </c>
      <c r="AV174" s="75">
        <v>20925.95</v>
      </c>
      <c r="AW174" s="75">
        <v>56168.39</v>
      </c>
      <c r="AX174" s="75">
        <v>419326.21</v>
      </c>
      <c r="AY174" s="75">
        <v>135207.37</v>
      </c>
      <c r="AZ174" s="75">
        <v>38430.86</v>
      </c>
      <c r="BA174" s="75">
        <v>95760.45</v>
      </c>
      <c r="BB174" s="75">
        <v>1827.77</v>
      </c>
      <c r="BC174" s="75">
        <v>23221</v>
      </c>
      <c r="BD174" s="75">
        <v>300093.3898</v>
      </c>
      <c r="BE174" s="75">
        <v>68982.94</v>
      </c>
      <c r="BF174" s="75">
        <v>110944.99</v>
      </c>
      <c r="BG174" s="75">
        <v>8695.3700000000008</v>
      </c>
      <c r="BH174" s="75">
        <v>12814.83</v>
      </c>
      <c r="BI174" s="75">
        <v>539681.96</v>
      </c>
      <c r="BJ174" s="75">
        <v>112138.19</v>
      </c>
      <c r="BK174" s="75">
        <v>9842</v>
      </c>
      <c r="BL174" s="75">
        <v>48000.76</v>
      </c>
      <c r="BM174" s="75">
        <v>45645.23</v>
      </c>
      <c r="BN174" s="75">
        <v>104513.18</v>
      </c>
      <c r="BO174" s="75">
        <v>10210.91</v>
      </c>
      <c r="BP174" s="75">
        <v>582092.75</v>
      </c>
      <c r="BQ174" s="75">
        <v>20402.97</v>
      </c>
      <c r="BR174" s="75">
        <v>227075.92</v>
      </c>
      <c r="BS174" s="75">
        <v>16319.3</v>
      </c>
      <c r="BT174" s="75">
        <v>135259.13</v>
      </c>
      <c r="BU174" s="75">
        <v>50195.56</v>
      </c>
      <c r="BV174" s="75">
        <v>12084.51</v>
      </c>
      <c r="BW174" s="75">
        <v>188940.68</v>
      </c>
      <c r="BX174" s="75">
        <v>188144.5</v>
      </c>
      <c r="BY174" s="76">
        <v>1190986.0399</v>
      </c>
    </row>
    <row r="175" spans="1:77" x14ac:dyDescent="0.2">
      <c r="A175" s="73" t="s">
        <v>455</v>
      </c>
      <c r="B175" s="74" t="s">
        <v>546</v>
      </c>
      <c r="C175" s="73" t="s">
        <v>547</v>
      </c>
      <c r="D175" s="75">
        <v>66544.95</v>
      </c>
      <c r="E175" s="75">
        <v>0</v>
      </c>
      <c r="F175" s="75">
        <v>81231.66</v>
      </c>
      <c r="G175" s="75">
        <v>8631</v>
      </c>
      <c r="H175" s="75">
        <v>0</v>
      </c>
      <c r="I175" s="75">
        <v>0</v>
      </c>
      <c r="J175" s="75">
        <v>595673.46</v>
      </c>
      <c r="K175" s="75">
        <v>40828.300000000003</v>
      </c>
      <c r="L175" s="75">
        <v>33265</v>
      </c>
      <c r="M175" s="75">
        <v>18507.669999999998</v>
      </c>
      <c r="N175" s="75">
        <v>3536.96</v>
      </c>
      <c r="O175" s="75">
        <v>0</v>
      </c>
      <c r="P175" s="75">
        <v>44100</v>
      </c>
      <c r="Q175" s="75">
        <v>15480.06</v>
      </c>
      <c r="R175" s="75">
        <v>0</v>
      </c>
      <c r="S175" s="75">
        <v>730.53</v>
      </c>
      <c r="T175" s="75">
        <v>2916.69</v>
      </c>
      <c r="U175" s="75">
        <v>4512.96</v>
      </c>
      <c r="V175" s="75">
        <v>0</v>
      </c>
      <c r="W175" s="75">
        <v>5485.73</v>
      </c>
      <c r="X175" s="75">
        <v>0</v>
      </c>
      <c r="Y175" s="75">
        <v>6022.66</v>
      </c>
      <c r="Z175" s="75">
        <v>1516.97</v>
      </c>
      <c r="AA175" s="75">
        <v>0</v>
      </c>
      <c r="AB175" s="75">
        <v>0</v>
      </c>
      <c r="AC175" s="75">
        <v>0</v>
      </c>
      <c r="AD175" s="75">
        <v>0</v>
      </c>
      <c r="AE175" s="75">
        <v>997945.17</v>
      </c>
      <c r="AF175" s="75">
        <v>32480.77</v>
      </c>
      <c r="AG175" s="75">
        <v>2824.79</v>
      </c>
      <c r="AH175" s="75">
        <v>10710.7</v>
      </c>
      <c r="AI175" s="75">
        <v>2333.3200000000002</v>
      </c>
      <c r="AJ175" s="75">
        <v>5912.9</v>
      </c>
      <c r="AK175" s="75">
        <v>14345.7</v>
      </c>
      <c r="AL175" s="75">
        <v>0</v>
      </c>
      <c r="AM175" s="75">
        <v>29518.91</v>
      </c>
      <c r="AN175" s="75">
        <v>5030.5200000000004</v>
      </c>
      <c r="AO175" s="75">
        <v>0</v>
      </c>
      <c r="AP175" s="75">
        <v>0</v>
      </c>
      <c r="AQ175" s="75">
        <v>0</v>
      </c>
      <c r="AR175" s="75">
        <v>0</v>
      </c>
      <c r="AS175" s="75">
        <v>1989.18</v>
      </c>
      <c r="AT175" s="75">
        <v>0</v>
      </c>
      <c r="AU175" s="75">
        <v>0</v>
      </c>
      <c r="AV175" s="75">
        <v>11027.96</v>
      </c>
      <c r="AW175" s="75">
        <v>20779.509999999998</v>
      </c>
      <c r="AX175" s="75">
        <v>77325.95</v>
      </c>
      <c r="AY175" s="75">
        <v>0</v>
      </c>
      <c r="AZ175" s="75">
        <v>107457.33</v>
      </c>
      <c r="BA175" s="75">
        <v>21797.71</v>
      </c>
      <c r="BB175" s="75">
        <v>0</v>
      </c>
      <c r="BC175" s="75">
        <v>0</v>
      </c>
      <c r="BD175" s="75">
        <v>116529.9099</v>
      </c>
      <c r="BE175" s="75">
        <v>771.47</v>
      </c>
      <c r="BF175" s="75">
        <v>112.65</v>
      </c>
      <c r="BG175" s="75">
        <v>0</v>
      </c>
      <c r="BH175" s="75">
        <v>0</v>
      </c>
      <c r="BI175" s="75">
        <v>7439.78</v>
      </c>
      <c r="BJ175" s="75">
        <v>3228.04</v>
      </c>
      <c r="BK175" s="75">
        <v>0</v>
      </c>
      <c r="BL175" s="75">
        <v>50822.75</v>
      </c>
      <c r="BM175" s="75">
        <v>0</v>
      </c>
      <c r="BN175" s="75">
        <v>1375.37</v>
      </c>
      <c r="BO175" s="75">
        <v>0</v>
      </c>
      <c r="BP175" s="75">
        <v>64075.64</v>
      </c>
      <c r="BQ175" s="75">
        <v>660.34</v>
      </c>
      <c r="BR175" s="75">
        <v>0</v>
      </c>
      <c r="BS175" s="75">
        <v>0</v>
      </c>
      <c r="BT175" s="75">
        <v>0</v>
      </c>
      <c r="BU175" s="75">
        <v>1774.26</v>
      </c>
      <c r="BV175" s="75">
        <v>0</v>
      </c>
      <c r="BW175" s="75">
        <v>2464.37</v>
      </c>
      <c r="BX175" s="75">
        <v>4308.7299999999996</v>
      </c>
      <c r="BY175" s="76">
        <v>799101.23000000021</v>
      </c>
    </row>
    <row r="176" spans="1:77" x14ac:dyDescent="0.2">
      <c r="A176" s="73" t="s">
        <v>455</v>
      </c>
      <c r="B176" s="74" t="s">
        <v>548</v>
      </c>
      <c r="C176" s="73" t="s">
        <v>549</v>
      </c>
      <c r="D176" s="75">
        <v>0</v>
      </c>
      <c r="E176" s="75">
        <v>102131.81</v>
      </c>
      <c r="F176" s="75">
        <v>267212.49</v>
      </c>
      <c r="G176" s="75">
        <v>5835</v>
      </c>
      <c r="H176" s="75">
        <v>46509.86</v>
      </c>
      <c r="I176" s="75">
        <v>546.17999999999995</v>
      </c>
      <c r="J176" s="75">
        <v>1426877.72</v>
      </c>
      <c r="K176" s="75">
        <v>0</v>
      </c>
      <c r="L176" s="75">
        <v>0</v>
      </c>
      <c r="M176" s="75">
        <v>11354</v>
      </c>
      <c r="N176" s="75">
        <v>0</v>
      </c>
      <c r="O176" s="75">
        <v>0</v>
      </c>
      <c r="P176" s="75">
        <v>24969</v>
      </c>
      <c r="Q176" s="75">
        <v>0</v>
      </c>
      <c r="R176" s="75">
        <v>0</v>
      </c>
      <c r="S176" s="75">
        <v>0</v>
      </c>
      <c r="T176" s="75">
        <v>0</v>
      </c>
      <c r="U176" s="75">
        <v>0</v>
      </c>
      <c r="V176" s="75">
        <v>0</v>
      </c>
      <c r="W176" s="75">
        <v>0</v>
      </c>
      <c r="X176" s="75">
        <v>11320.97</v>
      </c>
      <c r="Y176" s="75">
        <v>0</v>
      </c>
      <c r="Z176" s="75">
        <v>2709.59</v>
      </c>
      <c r="AA176" s="75">
        <v>0</v>
      </c>
      <c r="AB176" s="75">
        <v>0</v>
      </c>
      <c r="AC176" s="75">
        <v>0</v>
      </c>
      <c r="AD176" s="75">
        <v>0</v>
      </c>
      <c r="AE176" s="75">
        <v>0</v>
      </c>
      <c r="AF176" s="75">
        <v>0</v>
      </c>
      <c r="AG176" s="75">
        <v>24111.11</v>
      </c>
      <c r="AH176" s="75">
        <v>0</v>
      </c>
      <c r="AI176" s="75">
        <v>19250</v>
      </c>
      <c r="AJ176" s="75">
        <v>0</v>
      </c>
      <c r="AK176" s="75">
        <v>0</v>
      </c>
      <c r="AL176" s="75">
        <v>19257.34</v>
      </c>
      <c r="AM176" s="75">
        <v>22166.67</v>
      </c>
      <c r="AN176" s="75">
        <v>25083.31</v>
      </c>
      <c r="AO176" s="75">
        <v>0</v>
      </c>
      <c r="AP176" s="75">
        <v>0</v>
      </c>
      <c r="AQ176" s="75">
        <v>0</v>
      </c>
      <c r="AR176" s="75">
        <v>0</v>
      </c>
      <c r="AS176" s="75">
        <v>0</v>
      </c>
      <c r="AT176" s="75">
        <v>0</v>
      </c>
      <c r="AU176" s="75">
        <v>0</v>
      </c>
      <c r="AV176" s="75">
        <v>0</v>
      </c>
      <c r="AW176" s="75">
        <v>0</v>
      </c>
      <c r="AX176" s="75">
        <v>0</v>
      </c>
      <c r="AY176" s="75">
        <v>47124.99</v>
      </c>
      <c r="AZ176" s="75">
        <v>0</v>
      </c>
      <c r="BA176" s="75">
        <v>0</v>
      </c>
      <c r="BB176" s="75">
        <v>0</v>
      </c>
      <c r="BC176" s="75">
        <v>0</v>
      </c>
      <c r="BD176" s="75">
        <v>22999.98</v>
      </c>
      <c r="BE176" s="75">
        <v>2637.89</v>
      </c>
      <c r="BF176" s="75">
        <v>0</v>
      </c>
      <c r="BG176" s="75">
        <v>0</v>
      </c>
      <c r="BH176" s="75">
        <v>0</v>
      </c>
      <c r="BI176" s="75">
        <v>4109.51</v>
      </c>
      <c r="BJ176" s="75">
        <v>0</v>
      </c>
      <c r="BK176" s="75">
        <v>0</v>
      </c>
      <c r="BL176" s="75">
        <v>958.77</v>
      </c>
      <c r="BM176" s="75">
        <v>0</v>
      </c>
      <c r="BN176" s="75">
        <v>8544.4500000000007</v>
      </c>
      <c r="BO176" s="75">
        <v>0</v>
      </c>
      <c r="BP176" s="75">
        <v>114767.13</v>
      </c>
      <c r="BQ176" s="75">
        <v>19257.34</v>
      </c>
      <c r="BR176" s="75">
        <v>0</v>
      </c>
      <c r="BS176" s="75">
        <v>15262.31</v>
      </c>
      <c r="BT176" s="75">
        <v>0</v>
      </c>
      <c r="BU176" s="75">
        <v>0</v>
      </c>
      <c r="BV176" s="75">
        <v>0</v>
      </c>
      <c r="BW176" s="75">
        <v>0</v>
      </c>
      <c r="BX176" s="75">
        <v>199309.84</v>
      </c>
      <c r="BY176" s="76">
        <v>338948693.23949999</v>
      </c>
    </row>
    <row r="177" spans="1:77" x14ac:dyDescent="0.2">
      <c r="A177" s="73" t="s">
        <v>455</v>
      </c>
      <c r="B177" s="74" t="s">
        <v>550</v>
      </c>
      <c r="C177" s="73" t="s">
        <v>551</v>
      </c>
      <c r="D177" s="87">
        <v>0</v>
      </c>
      <c r="E177" s="87">
        <v>0</v>
      </c>
      <c r="F177" s="87">
        <v>0</v>
      </c>
      <c r="G177" s="87">
        <v>0</v>
      </c>
      <c r="H177" s="87">
        <v>0</v>
      </c>
      <c r="I177" s="87">
        <v>0</v>
      </c>
      <c r="J177" s="87">
        <v>0</v>
      </c>
      <c r="K177" s="87">
        <v>0</v>
      </c>
      <c r="L177" s="87">
        <v>0</v>
      </c>
      <c r="M177" s="87">
        <v>0</v>
      </c>
      <c r="N177" s="87">
        <v>0</v>
      </c>
      <c r="O177" s="87">
        <v>0</v>
      </c>
      <c r="P177" s="87">
        <v>0</v>
      </c>
      <c r="Q177" s="87">
        <v>0</v>
      </c>
      <c r="R177" s="87">
        <v>0</v>
      </c>
      <c r="S177" s="87">
        <v>0</v>
      </c>
      <c r="T177" s="87">
        <v>0</v>
      </c>
      <c r="U177" s="87">
        <v>0</v>
      </c>
      <c r="V177" s="87">
        <v>0</v>
      </c>
      <c r="W177" s="87">
        <v>0</v>
      </c>
      <c r="X177" s="87">
        <v>0</v>
      </c>
      <c r="Y177" s="87">
        <v>0</v>
      </c>
      <c r="Z177" s="87">
        <v>0</v>
      </c>
      <c r="AA177" s="87">
        <v>0</v>
      </c>
      <c r="AB177" s="87">
        <v>0</v>
      </c>
      <c r="AC177" s="87">
        <v>0</v>
      </c>
      <c r="AD177" s="87">
        <v>0</v>
      </c>
      <c r="AE177" s="87">
        <v>0</v>
      </c>
      <c r="AF177" s="87">
        <v>0</v>
      </c>
      <c r="AG177" s="87">
        <v>0</v>
      </c>
      <c r="AH177" s="87">
        <v>0</v>
      </c>
      <c r="AI177" s="87">
        <v>0</v>
      </c>
      <c r="AJ177" s="87">
        <v>0</v>
      </c>
      <c r="AK177" s="87">
        <v>0</v>
      </c>
      <c r="AL177" s="87">
        <v>0</v>
      </c>
      <c r="AM177" s="87">
        <v>0</v>
      </c>
      <c r="AN177" s="87">
        <v>0</v>
      </c>
      <c r="AO177" s="87">
        <v>0</v>
      </c>
      <c r="AP177" s="87">
        <v>0</v>
      </c>
      <c r="AQ177" s="87">
        <v>0</v>
      </c>
      <c r="AR177" s="87">
        <v>0</v>
      </c>
      <c r="AS177" s="87">
        <v>0</v>
      </c>
      <c r="AT177" s="87">
        <v>0</v>
      </c>
      <c r="AU177" s="87">
        <v>0</v>
      </c>
      <c r="AV177" s="87">
        <v>0</v>
      </c>
      <c r="AW177" s="87">
        <v>0</v>
      </c>
      <c r="AX177" s="87">
        <v>0</v>
      </c>
      <c r="AY177" s="87">
        <v>0</v>
      </c>
      <c r="AZ177" s="87">
        <v>0</v>
      </c>
      <c r="BA177" s="87">
        <v>0</v>
      </c>
      <c r="BB177" s="87">
        <v>0</v>
      </c>
      <c r="BC177" s="87">
        <v>0</v>
      </c>
      <c r="BD177" s="87">
        <v>0</v>
      </c>
      <c r="BE177" s="87">
        <v>0</v>
      </c>
      <c r="BF177" s="87">
        <v>0</v>
      </c>
      <c r="BG177" s="87">
        <v>0</v>
      </c>
      <c r="BH177" s="87">
        <v>0</v>
      </c>
      <c r="BI177" s="87">
        <v>0</v>
      </c>
      <c r="BJ177" s="87">
        <v>0</v>
      </c>
      <c r="BK177" s="87">
        <v>0</v>
      </c>
      <c r="BL177" s="87">
        <v>0</v>
      </c>
      <c r="BM177" s="87">
        <v>0</v>
      </c>
      <c r="BN177" s="87">
        <v>0</v>
      </c>
      <c r="BO177" s="87">
        <v>0</v>
      </c>
      <c r="BP177" s="87">
        <v>0</v>
      </c>
      <c r="BQ177" s="87">
        <v>0</v>
      </c>
      <c r="BR177" s="87">
        <v>0</v>
      </c>
      <c r="BS177" s="87">
        <v>0</v>
      </c>
      <c r="BT177" s="87">
        <v>0</v>
      </c>
      <c r="BU177" s="87">
        <v>0</v>
      </c>
      <c r="BV177" s="87">
        <v>0</v>
      </c>
      <c r="BW177" s="87">
        <v>0</v>
      </c>
      <c r="BX177" s="87">
        <v>0</v>
      </c>
      <c r="BY177" s="76">
        <v>27493896.449799985</v>
      </c>
    </row>
    <row r="178" spans="1:77" x14ac:dyDescent="0.2">
      <c r="A178" s="73" t="s">
        <v>455</v>
      </c>
      <c r="B178" s="74" t="s">
        <v>552</v>
      </c>
      <c r="C178" s="73" t="s">
        <v>553</v>
      </c>
      <c r="D178" s="87">
        <v>0</v>
      </c>
      <c r="E178" s="87">
        <v>0</v>
      </c>
      <c r="F178" s="87">
        <v>0</v>
      </c>
      <c r="G178" s="87">
        <v>0</v>
      </c>
      <c r="H178" s="87">
        <v>0</v>
      </c>
      <c r="I178" s="87">
        <v>0</v>
      </c>
      <c r="J178" s="87">
        <v>0</v>
      </c>
      <c r="K178" s="87">
        <v>0</v>
      </c>
      <c r="L178" s="87">
        <v>0</v>
      </c>
      <c r="M178" s="87">
        <v>0</v>
      </c>
      <c r="N178" s="87">
        <v>0</v>
      </c>
      <c r="O178" s="87">
        <v>0</v>
      </c>
      <c r="P178" s="87">
        <v>0</v>
      </c>
      <c r="Q178" s="87">
        <v>0</v>
      </c>
      <c r="R178" s="87">
        <v>0</v>
      </c>
      <c r="S178" s="87">
        <v>0</v>
      </c>
      <c r="T178" s="87">
        <v>0</v>
      </c>
      <c r="U178" s="87">
        <v>0</v>
      </c>
      <c r="V178" s="87">
        <v>0</v>
      </c>
      <c r="W178" s="87">
        <v>0</v>
      </c>
      <c r="X178" s="87">
        <v>0</v>
      </c>
      <c r="Y178" s="87">
        <v>0</v>
      </c>
      <c r="Z178" s="87">
        <v>0</v>
      </c>
      <c r="AA178" s="87">
        <v>0</v>
      </c>
      <c r="AB178" s="87">
        <v>0</v>
      </c>
      <c r="AC178" s="87">
        <v>0</v>
      </c>
      <c r="AD178" s="87">
        <v>0</v>
      </c>
      <c r="AE178" s="87">
        <v>0</v>
      </c>
      <c r="AF178" s="87">
        <v>0</v>
      </c>
      <c r="AG178" s="87">
        <v>0</v>
      </c>
      <c r="AH178" s="87">
        <v>0</v>
      </c>
      <c r="AI178" s="87">
        <v>0</v>
      </c>
      <c r="AJ178" s="87">
        <v>0</v>
      </c>
      <c r="AK178" s="87">
        <v>0</v>
      </c>
      <c r="AL178" s="87">
        <v>0</v>
      </c>
      <c r="AM178" s="87">
        <v>0</v>
      </c>
      <c r="AN178" s="87">
        <v>0</v>
      </c>
      <c r="AO178" s="87">
        <v>0</v>
      </c>
      <c r="AP178" s="87">
        <v>0</v>
      </c>
      <c r="AQ178" s="87">
        <v>0</v>
      </c>
      <c r="AR178" s="87">
        <v>0</v>
      </c>
      <c r="AS178" s="87">
        <v>0</v>
      </c>
      <c r="AT178" s="87">
        <v>0</v>
      </c>
      <c r="AU178" s="87">
        <v>0</v>
      </c>
      <c r="AV178" s="87">
        <v>0</v>
      </c>
      <c r="AW178" s="87">
        <v>0</v>
      </c>
      <c r="AX178" s="87">
        <v>0</v>
      </c>
      <c r="AY178" s="87">
        <v>0</v>
      </c>
      <c r="AZ178" s="87">
        <v>0</v>
      </c>
      <c r="BA178" s="87">
        <v>0</v>
      </c>
      <c r="BB178" s="87">
        <v>0</v>
      </c>
      <c r="BC178" s="87">
        <v>0</v>
      </c>
      <c r="BD178" s="87">
        <v>0</v>
      </c>
      <c r="BE178" s="87">
        <v>0</v>
      </c>
      <c r="BF178" s="87">
        <v>0</v>
      </c>
      <c r="BG178" s="87">
        <v>0</v>
      </c>
      <c r="BH178" s="87">
        <v>0</v>
      </c>
      <c r="BI178" s="87">
        <v>0</v>
      </c>
      <c r="BJ178" s="87">
        <v>0</v>
      </c>
      <c r="BK178" s="87">
        <v>0</v>
      </c>
      <c r="BL178" s="87">
        <v>0</v>
      </c>
      <c r="BM178" s="87">
        <v>0</v>
      </c>
      <c r="BN178" s="87">
        <v>0</v>
      </c>
      <c r="BO178" s="87">
        <v>0</v>
      </c>
      <c r="BP178" s="87">
        <v>0</v>
      </c>
      <c r="BQ178" s="87">
        <v>0</v>
      </c>
      <c r="BR178" s="87">
        <v>0</v>
      </c>
      <c r="BS178" s="87">
        <v>0</v>
      </c>
      <c r="BT178" s="87">
        <v>0</v>
      </c>
      <c r="BU178" s="87">
        <v>0</v>
      </c>
      <c r="BV178" s="87">
        <v>0</v>
      </c>
      <c r="BW178" s="87">
        <v>0</v>
      </c>
      <c r="BX178" s="87">
        <v>0</v>
      </c>
      <c r="BY178" s="76">
        <v>10960660.539599998</v>
      </c>
    </row>
    <row r="179" spans="1:77" x14ac:dyDescent="0.2">
      <c r="A179" s="73" t="s">
        <v>455</v>
      </c>
      <c r="B179" s="74" t="s">
        <v>554</v>
      </c>
      <c r="C179" s="73" t="s">
        <v>555</v>
      </c>
      <c r="D179" s="87">
        <v>0</v>
      </c>
      <c r="E179" s="87">
        <v>0</v>
      </c>
      <c r="F179" s="87">
        <v>0</v>
      </c>
      <c r="G179" s="87">
        <v>0</v>
      </c>
      <c r="H179" s="87">
        <v>0</v>
      </c>
      <c r="I179" s="87">
        <v>0</v>
      </c>
      <c r="J179" s="87">
        <v>0</v>
      </c>
      <c r="K179" s="87">
        <v>0</v>
      </c>
      <c r="L179" s="87">
        <v>0</v>
      </c>
      <c r="M179" s="87">
        <v>0</v>
      </c>
      <c r="N179" s="87">
        <v>0</v>
      </c>
      <c r="O179" s="87">
        <v>0</v>
      </c>
      <c r="P179" s="87">
        <v>0</v>
      </c>
      <c r="Q179" s="87">
        <v>0</v>
      </c>
      <c r="R179" s="87">
        <v>0</v>
      </c>
      <c r="S179" s="87">
        <v>0</v>
      </c>
      <c r="T179" s="87">
        <v>0</v>
      </c>
      <c r="U179" s="87">
        <v>0</v>
      </c>
      <c r="V179" s="87">
        <v>0</v>
      </c>
      <c r="W179" s="87">
        <v>0</v>
      </c>
      <c r="X179" s="87">
        <v>0</v>
      </c>
      <c r="Y179" s="87">
        <v>0</v>
      </c>
      <c r="Z179" s="87">
        <v>0</v>
      </c>
      <c r="AA179" s="87">
        <v>0</v>
      </c>
      <c r="AB179" s="87">
        <v>0</v>
      </c>
      <c r="AC179" s="87">
        <v>0</v>
      </c>
      <c r="AD179" s="87">
        <v>0</v>
      </c>
      <c r="AE179" s="87">
        <v>0</v>
      </c>
      <c r="AF179" s="87">
        <v>0</v>
      </c>
      <c r="AG179" s="87">
        <v>0</v>
      </c>
      <c r="AH179" s="87">
        <v>0</v>
      </c>
      <c r="AI179" s="87">
        <v>0</v>
      </c>
      <c r="AJ179" s="87">
        <v>0</v>
      </c>
      <c r="AK179" s="87">
        <v>0</v>
      </c>
      <c r="AL179" s="87">
        <v>0</v>
      </c>
      <c r="AM179" s="87">
        <v>0</v>
      </c>
      <c r="AN179" s="87">
        <v>0</v>
      </c>
      <c r="AO179" s="87">
        <v>0</v>
      </c>
      <c r="AP179" s="87">
        <v>0</v>
      </c>
      <c r="AQ179" s="87">
        <v>0</v>
      </c>
      <c r="AR179" s="87">
        <v>0</v>
      </c>
      <c r="AS179" s="87">
        <v>0</v>
      </c>
      <c r="AT179" s="87">
        <v>0</v>
      </c>
      <c r="AU179" s="87">
        <v>0</v>
      </c>
      <c r="AV179" s="87">
        <v>0</v>
      </c>
      <c r="AW179" s="87">
        <v>0</v>
      </c>
      <c r="AX179" s="87">
        <v>0</v>
      </c>
      <c r="AY179" s="87">
        <v>0</v>
      </c>
      <c r="AZ179" s="87">
        <v>0</v>
      </c>
      <c r="BA179" s="87">
        <v>0</v>
      </c>
      <c r="BB179" s="87">
        <v>0</v>
      </c>
      <c r="BC179" s="87">
        <v>0</v>
      </c>
      <c r="BD179" s="87">
        <v>0</v>
      </c>
      <c r="BE179" s="87">
        <v>0</v>
      </c>
      <c r="BF179" s="87">
        <v>0</v>
      </c>
      <c r="BG179" s="87">
        <v>0</v>
      </c>
      <c r="BH179" s="87">
        <v>0</v>
      </c>
      <c r="BI179" s="87">
        <v>0</v>
      </c>
      <c r="BJ179" s="87">
        <v>0</v>
      </c>
      <c r="BK179" s="87">
        <v>0</v>
      </c>
      <c r="BL179" s="87">
        <v>0</v>
      </c>
      <c r="BM179" s="87">
        <v>0</v>
      </c>
      <c r="BN179" s="87">
        <v>0</v>
      </c>
      <c r="BO179" s="87">
        <v>0</v>
      </c>
      <c r="BP179" s="87">
        <v>0</v>
      </c>
      <c r="BQ179" s="87">
        <v>0</v>
      </c>
      <c r="BR179" s="87">
        <v>0</v>
      </c>
      <c r="BS179" s="87">
        <v>0</v>
      </c>
      <c r="BT179" s="87">
        <v>0</v>
      </c>
      <c r="BU179" s="87">
        <v>0</v>
      </c>
      <c r="BV179" s="87">
        <v>0</v>
      </c>
      <c r="BW179" s="87">
        <v>0</v>
      </c>
      <c r="BX179" s="87">
        <v>0</v>
      </c>
      <c r="BY179" s="76">
        <v>1323720.3900000001</v>
      </c>
    </row>
    <row r="180" spans="1:77" x14ac:dyDescent="0.2">
      <c r="A180" s="82" t="s">
        <v>556</v>
      </c>
      <c r="B180" s="83"/>
      <c r="C180" s="84"/>
      <c r="D180" s="80">
        <f>SUM(D130:D179)</f>
        <v>65005293.649999991</v>
      </c>
      <c r="E180" s="80">
        <f t="shared" ref="E180:BP180" si="6">SUM(E130:E179)</f>
        <v>15272621.080000004</v>
      </c>
      <c r="F180" s="80">
        <f t="shared" si="6"/>
        <v>21359440.489999998</v>
      </c>
      <c r="G180" s="80">
        <f t="shared" si="6"/>
        <v>6974713</v>
      </c>
      <c r="H180" s="80">
        <f t="shared" si="6"/>
        <v>5330667.87</v>
      </c>
      <c r="I180" s="80">
        <f t="shared" si="6"/>
        <v>4208599.919999999</v>
      </c>
      <c r="J180" s="80">
        <f t="shared" si="6"/>
        <v>112514511.75999999</v>
      </c>
      <c r="K180" s="80">
        <f t="shared" si="6"/>
        <v>21852781.370000001</v>
      </c>
      <c r="L180" s="80">
        <f t="shared" si="6"/>
        <v>3966059.0000000005</v>
      </c>
      <c r="M180" s="80">
        <f t="shared" si="6"/>
        <v>50214256.340000004</v>
      </c>
      <c r="N180" s="80">
        <f t="shared" si="6"/>
        <v>2599217.39</v>
      </c>
      <c r="O180" s="80">
        <f t="shared" si="6"/>
        <v>9072531.3499999978</v>
      </c>
      <c r="P180" s="80">
        <f t="shared" si="6"/>
        <v>27570369.749999996</v>
      </c>
      <c r="Q180" s="80">
        <f t="shared" si="6"/>
        <v>23311026.960000001</v>
      </c>
      <c r="R180" s="80">
        <f t="shared" si="6"/>
        <v>1809703.3900000001</v>
      </c>
      <c r="S180" s="80">
        <f t="shared" si="6"/>
        <v>5344180.3294000002</v>
      </c>
      <c r="T180" s="80">
        <f t="shared" si="6"/>
        <v>5625253.4199999999</v>
      </c>
      <c r="U180" s="80">
        <f t="shared" si="6"/>
        <v>4494059.8900000006</v>
      </c>
      <c r="V180" s="80">
        <f t="shared" si="6"/>
        <v>78577234.549999997</v>
      </c>
      <c r="W180" s="80">
        <f t="shared" si="6"/>
        <v>16940360.090000004</v>
      </c>
      <c r="X180" s="80">
        <f t="shared" si="6"/>
        <v>11315261.01</v>
      </c>
      <c r="Y180" s="80">
        <f t="shared" si="6"/>
        <v>24633862.199999996</v>
      </c>
      <c r="Z180" s="80">
        <f t="shared" si="6"/>
        <v>3075108.9</v>
      </c>
      <c r="AA180" s="80">
        <f t="shared" si="6"/>
        <v>2787253.4200000004</v>
      </c>
      <c r="AB180" s="80">
        <f t="shared" si="6"/>
        <v>3617817.1199999996</v>
      </c>
      <c r="AC180" s="80">
        <f t="shared" si="6"/>
        <v>2053843.0499999998</v>
      </c>
      <c r="AD180" s="80">
        <f t="shared" si="6"/>
        <v>2320593.6100000003</v>
      </c>
      <c r="AE180" s="80">
        <f t="shared" si="6"/>
        <v>106601027.63000001</v>
      </c>
      <c r="AF180" s="80">
        <f t="shared" si="6"/>
        <v>4425565.3299999991</v>
      </c>
      <c r="AG180" s="80">
        <f t="shared" si="6"/>
        <v>1829967.73</v>
      </c>
      <c r="AH180" s="80">
        <f t="shared" si="6"/>
        <v>2230447.36</v>
      </c>
      <c r="AI180" s="80">
        <f t="shared" si="6"/>
        <v>2492091.7100000004</v>
      </c>
      <c r="AJ180" s="80">
        <f t="shared" si="6"/>
        <v>3688834.55</v>
      </c>
      <c r="AK180" s="80">
        <f t="shared" si="6"/>
        <v>3569665.15</v>
      </c>
      <c r="AL180" s="80">
        <f t="shared" si="6"/>
        <v>3693158.1399999997</v>
      </c>
      <c r="AM180" s="80">
        <f t="shared" si="6"/>
        <v>7233506.5199999996</v>
      </c>
      <c r="AN180" s="80">
        <f t="shared" si="6"/>
        <v>3809645.2500000005</v>
      </c>
      <c r="AO180" s="80">
        <f t="shared" si="6"/>
        <v>2944055.2600000002</v>
      </c>
      <c r="AP180" s="80">
        <f t="shared" si="6"/>
        <v>3271614.6499999994</v>
      </c>
      <c r="AQ180" s="80">
        <f t="shared" si="6"/>
        <v>37533185.400000006</v>
      </c>
      <c r="AR180" s="80">
        <f t="shared" si="6"/>
        <v>2196776.6999999997</v>
      </c>
      <c r="AS180" s="80">
        <f t="shared" si="6"/>
        <v>3082621.76</v>
      </c>
      <c r="AT180" s="80">
        <f t="shared" si="6"/>
        <v>2674620.9700000002</v>
      </c>
      <c r="AU180" s="80">
        <f t="shared" si="6"/>
        <v>1897198.1400000001</v>
      </c>
      <c r="AV180" s="80">
        <f t="shared" si="6"/>
        <v>603325.63</v>
      </c>
      <c r="AW180" s="80">
        <f t="shared" si="6"/>
        <v>2136171.9099999997</v>
      </c>
      <c r="AX180" s="80">
        <f t="shared" si="6"/>
        <v>62691958.780000009</v>
      </c>
      <c r="AY180" s="80">
        <f t="shared" si="6"/>
        <v>6445718.9900000002</v>
      </c>
      <c r="AZ180" s="80">
        <f t="shared" si="6"/>
        <v>4756409.0600000005</v>
      </c>
      <c r="BA180" s="80">
        <f t="shared" si="6"/>
        <v>6559563.5700000003</v>
      </c>
      <c r="BB180" s="80">
        <f t="shared" si="6"/>
        <v>3783792.9499999997</v>
      </c>
      <c r="BC180" s="80">
        <f t="shared" si="6"/>
        <v>1150938.74</v>
      </c>
      <c r="BD180" s="80">
        <f t="shared" si="6"/>
        <v>16020348.209800003</v>
      </c>
      <c r="BE180" s="80">
        <f t="shared" si="6"/>
        <v>8912614.379999999</v>
      </c>
      <c r="BF180" s="80">
        <f t="shared" si="6"/>
        <v>4127216.15</v>
      </c>
      <c r="BG180" s="80">
        <f t="shared" si="6"/>
        <v>1367617.1900000002</v>
      </c>
      <c r="BH180" s="80">
        <f t="shared" si="6"/>
        <v>1604567.59</v>
      </c>
      <c r="BI180" s="80">
        <f t="shared" si="6"/>
        <v>73221427.810000002</v>
      </c>
      <c r="BJ180" s="80">
        <f t="shared" si="6"/>
        <v>20196413.260000002</v>
      </c>
      <c r="BK180" s="80">
        <f t="shared" si="6"/>
        <v>3950004.06</v>
      </c>
      <c r="BL180" s="80">
        <f t="shared" si="6"/>
        <v>1817064.8799999997</v>
      </c>
      <c r="BM180" s="80">
        <f t="shared" si="6"/>
        <v>3197454.48</v>
      </c>
      <c r="BN180" s="80">
        <f t="shared" si="6"/>
        <v>6050519.7299999995</v>
      </c>
      <c r="BO180" s="80">
        <f t="shared" si="6"/>
        <v>2285825.8400000003</v>
      </c>
      <c r="BP180" s="80">
        <f t="shared" si="6"/>
        <v>44911143.860000007</v>
      </c>
      <c r="BQ180" s="80">
        <f t="shared" ref="BQ180:BX180" si="7">SUM(BQ130:BQ179)</f>
        <v>2975095.0399999996</v>
      </c>
      <c r="BR180" s="80">
        <f t="shared" si="7"/>
        <v>5171667.3099999996</v>
      </c>
      <c r="BS180" s="80">
        <f t="shared" si="7"/>
        <v>7412410.379999998</v>
      </c>
      <c r="BT180" s="80">
        <f t="shared" si="7"/>
        <v>4734224.75</v>
      </c>
      <c r="BU180" s="80">
        <f t="shared" si="7"/>
        <v>9829530.2400000002</v>
      </c>
      <c r="BV180" s="80">
        <f t="shared" si="7"/>
        <v>3936613.8699999992</v>
      </c>
      <c r="BW180" s="80">
        <f t="shared" si="7"/>
        <v>2893922.16</v>
      </c>
      <c r="BX180" s="80">
        <f t="shared" si="7"/>
        <v>3544960.0399999996</v>
      </c>
      <c r="BY180" s="81">
        <f>SUM(BY130:BY179)</f>
        <v>911272463.65559995</v>
      </c>
    </row>
    <row r="181" spans="1:77" x14ac:dyDescent="0.2">
      <c r="A181" s="73" t="s">
        <v>557</v>
      </c>
      <c r="B181" s="74" t="s">
        <v>558</v>
      </c>
      <c r="C181" s="73" t="s">
        <v>559</v>
      </c>
      <c r="D181" s="75">
        <v>143069996.47999999</v>
      </c>
      <c r="E181" s="75">
        <v>23558065.670000002</v>
      </c>
      <c r="F181" s="75">
        <v>35420734.920000002</v>
      </c>
      <c r="G181" s="75">
        <v>12914579.84</v>
      </c>
      <c r="H181" s="75">
        <v>9551096.2100000009</v>
      </c>
      <c r="I181" s="75">
        <v>2545446.9300000002</v>
      </c>
      <c r="J181" s="75">
        <v>387567403.36000001</v>
      </c>
      <c r="K181" s="75">
        <v>19072576.48</v>
      </c>
      <c r="L181" s="75">
        <v>3963485.33</v>
      </c>
      <c r="M181" s="75">
        <v>85443495.590000004</v>
      </c>
      <c r="N181" s="75">
        <v>4165270.27</v>
      </c>
      <c r="O181" s="75">
        <v>15877482.029999999</v>
      </c>
      <c r="P181" s="75">
        <v>34204046</v>
      </c>
      <c r="Q181" s="75">
        <v>29153481.960000001</v>
      </c>
      <c r="R181" s="75">
        <v>1056885.67</v>
      </c>
      <c r="S181" s="75">
        <v>10199895.609999999</v>
      </c>
      <c r="T181" s="75">
        <v>7432488.9299999997</v>
      </c>
      <c r="U181" s="75">
        <v>4015863.91</v>
      </c>
      <c r="V181" s="75">
        <v>257140410.33000001</v>
      </c>
      <c r="W181" s="75">
        <v>20782024.210000001</v>
      </c>
      <c r="X181" s="75">
        <v>11853418.210000001</v>
      </c>
      <c r="Y181" s="75">
        <v>36059357.380000003</v>
      </c>
      <c r="Z181" s="75">
        <v>6551025.9000000004</v>
      </c>
      <c r="AA181" s="75">
        <v>10640028.800000001</v>
      </c>
      <c r="AB181" s="75">
        <v>17408282.23</v>
      </c>
      <c r="AC181" s="75">
        <v>3924307.89</v>
      </c>
      <c r="AD181" s="75">
        <v>4296528.32</v>
      </c>
      <c r="AE181" s="75">
        <v>204852244.59</v>
      </c>
      <c r="AF181" s="75">
        <v>7753748.4900000002</v>
      </c>
      <c r="AG181" s="75">
        <v>2919281.64</v>
      </c>
      <c r="AH181" s="75">
        <v>2827133.5</v>
      </c>
      <c r="AI181" s="75">
        <v>3784972.67</v>
      </c>
      <c r="AJ181" s="75">
        <v>8341818.4199999999</v>
      </c>
      <c r="AK181" s="75">
        <v>3862802.39</v>
      </c>
      <c r="AL181" s="75">
        <v>5871424.2199999997</v>
      </c>
      <c r="AM181" s="75">
        <v>10302260.9</v>
      </c>
      <c r="AN181" s="75">
        <v>4366271.58</v>
      </c>
      <c r="AO181" s="75">
        <v>2941086.99</v>
      </c>
      <c r="AP181" s="75">
        <v>5684991.4900000002</v>
      </c>
      <c r="AQ181" s="75">
        <v>57274815.880000003</v>
      </c>
      <c r="AR181" s="75">
        <v>4438543.87</v>
      </c>
      <c r="AS181" s="75">
        <v>4927382.29</v>
      </c>
      <c r="AT181" s="75">
        <v>5494737.8700000001</v>
      </c>
      <c r="AU181" s="75">
        <v>2558255.63</v>
      </c>
      <c r="AV181" s="75">
        <v>618475.07999999996</v>
      </c>
      <c r="AW181" s="75">
        <v>1561843.03</v>
      </c>
      <c r="AX181" s="75">
        <v>161825728.47999999</v>
      </c>
      <c r="AY181" s="75">
        <v>4075119.49</v>
      </c>
      <c r="AZ181" s="75">
        <v>6749023.4100000001</v>
      </c>
      <c r="BA181" s="75">
        <v>8377069.6799999997</v>
      </c>
      <c r="BB181" s="75">
        <v>9953946.0299999993</v>
      </c>
      <c r="BC181" s="75">
        <v>8125676.7300000004</v>
      </c>
      <c r="BD181" s="75">
        <v>12591962.24</v>
      </c>
      <c r="BE181" s="75">
        <v>8882469.2799999993</v>
      </c>
      <c r="BF181" s="75">
        <v>7679667.4199999999</v>
      </c>
      <c r="BG181" s="75">
        <v>1929834.31</v>
      </c>
      <c r="BH181" s="75">
        <v>1471777.5</v>
      </c>
      <c r="BI181" s="75">
        <v>122452346.63</v>
      </c>
      <c r="BJ181" s="75">
        <v>32832571.050000001</v>
      </c>
      <c r="BK181" s="75">
        <v>3490672.79</v>
      </c>
      <c r="BL181" s="75">
        <v>3243210.32</v>
      </c>
      <c r="BM181" s="75">
        <v>3585647.08</v>
      </c>
      <c r="BN181" s="75">
        <v>7514137.04</v>
      </c>
      <c r="BO181" s="75">
        <v>1918567.34</v>
      </c>
      <c r="BP181" s="75">
        <v>80518258.079999998</v>
      </c>
      <c r="BQ181" s="75">
        <v>3746148.42</v>
      </c>
      <c r="BR181" s="75">
        <v>4992856.05</v>
      </c>
      <c r="BS181" s="75">
        <v>8023554.2999999998</v>
      </c>
      <c r="BT181" s="75">
        <v>7116682.9000000004</v>
      </c>
      <c r="BU181" s="75">
        <v>27889053.210000001</v>
      </c>
      <c r="BV181" s="75">
        <v>6073313.4199999999</v>
      </c>
      <c r="BW181" s="75">
        <v>2217659.4700000002</v>
      </c>
      <c r="BX181" s="75">
        <v>2550706.58</v>
      </c>
      <c r="BY181" s="76">
        <v>43490575.20000001</v>
      </c>
    </row>
    <row r="182" spans="1:77" x14ac:dyDescent="0.2">
      <c r="A182" s="73" t="s">
        <v>557</v>
      </c>
      <c r="B182" s="74" t="s">
        <v>560</v>
      </c>
      <c r="C182" s="73" t="s">
        <v>561</v>
      </c>
      <c r="D182" s="75">
        <v>16322165.890000001</v>
      </c>
      <c r="E182" s="75">
        <v>424644.89</v>
      </c>
      <c r="F182" s="75">
        <v>9497871.3499999996</v>
      </c>
      <c r="G182" s="75">
        <v>0</v>
      </c>
      <c r="H182" s="75">
        <v>0</v>
      </c>
      <c r="I182" s="75">
        <v>0</v>
      </c>
      <c r="J182" s="75">
        <v>4626524.95</v>
      </c>
      <c r="K182" s="75">
        <v>7597448.3700000001</v>
      </c>
      <c r="L182" s="75">
        <v>677715.56</v>
      </c>
      <c r="M182" s="75">
        <v>673520.99</v>
      </c>
      <c r="N182" s="75">
        <v>0</v>
      </c>
      <c r="O182" s="75">
        <v>78318.53</v>
      </c>
      <c r="P182" s="75">
        <v>2272023.0299999998</v>
      </c>
      <c r="Q182" s="75">
        <v>307583.76</v>
      </c>
      <c r="R182" s="75">
        <v>304102.27</v>
      </c>
      <c r="S182" s="75">
        <v>2365389.2799999998</v>
      </c>
      <c r="T182" s="75">
        <v>1793374.72</v>
      </c>
      <c r="U182" s="75">
        <v>1047470.59</v>
      </c>
      <c r="V182" s="75">
        <v>586798.14</v>
      </c>
      <c r="W182" s="75">
        <v>38455.339999999997</v>
      </c>
      <c r="X182" s="75">
        <v>872605.17</v>
      </c>
      <c r="Y182" s="75">
        <v>0</v>
      </c>
      <c r="Z182" s="75">
        <v>3140</v>
      </c>
      <c r="AA182" s="75">
        <v>139007.49</v>
      </c>
      <c r="AB182" s="75">
        <v>55500</v>
      </c>
      <c r="AC182" s="75">
        <v>0</v>
      </c>
      <c r="AD182" s="75">
        <v>0</v>
      </c>
      <c r="AE182" s="75">
        <v>1527698.03</v>
      </c>
      <c r="AF182" s="75">
        <v>88019.6</v>
      </c>
      <c r="AG182" s="75">
        <v>616161.39</v>
      </c>
      <c r="AH182" s="75">
        <v>0</v>
      </c>
      <c r="AI182" s="75">
        <v>45844</v>
      </c>
      <c r="AJ182" s="75">
        <v>92749.06</v>
      </c>
      <c r="AK182" s="75">
        <v>75453.5</v>
      </c>
      <c r="AL182" s="75">
        <v>17115.3</v>
      </c>
      <c r="AM182" s="75">
        <v>92298.66</v>
      </c>
      <c r="AN182" s="75">
        <v>87915</v>
      </c>
      <c r="AO182" s="75">
        <v>931845.01</v>
      </c>
      <c r="AP182" s="75">
        <v>1188423.8500000001</v>
      </c>
      <c r="AQ182" s="75">
        <v>9338020.5899999999</v>
      </c>
      <c r="AR182" s="75">
        <v>0</v>
      </c>
      <c r="AS182" s="75">
        <v>0</v>
      </c>
      <c r="AT182" s="75">
        <v>0</v>
      </c>
      <c r="AU182" s="75">
        <v>0</v>
      </c>
      <c r="AV182" s="75">
        <v>0</v>
      </c>
      <c r="AW182" s="75">
        <v>0</v>
      </c>
      <c r="AX182" s="75">
        <v>0</v>
      </c>
      <c r="AY182" s="75">
        <v>824079.61</v>
      </c>
      <c r="AZ182" s="75">
        <v>50548</v>
      </c>
      <c r="BA182" s="75">
        <v>0</v>
      </c>
      <c r="BB182" s="75">
        <v>0</v>
      </c>
      <c r="BC182" s="75">
        <v>0</v>
      </c>
      <c r="BD182" s="75">
        <v>2294240.7398999999</v>
      </c>
      <c r="BE182" s="75">
        <v>150333.5</v>
      </c>
      <c r="BF182" s="75">
        <v>160474.5</v>
      </c>
      <c r="BG182" s="75">
        <v>18930</v>
      </c>
      <c r="BH182" s="75">
        <v>0</v>
      </c>
      <c r="BI182" s="75">
        <v>36627707.420000002</v>
      </c>
      <c r="BJ182" s="75">
        <v>9306224.4600000009</v>
      </c>
      <c r="BK182" s="75">
        <v>904484.65</v>
      </c>
      <c r="BL182" s="75">
        <v>0</v>
      </c>
      <c r="BM182" s="75">
        <v>252058.47</v>
      </c>
      <c r="BN182" s="75">
        <v>0</v>
      </c>
      <c r="BO182" s="75">
        <v>0</v>
      </c>
      <c r="BP182" s="75">
        <v>1430634.76</v>
      </c>
      <c r="BQ182" s="75">
        <v>0</v>
      </c>
      <c r="BR182" s="75">
        <v>55002.6</v>
      </c>
      <c r="BS182" s="75">
        <v>9600</v>
      </c>
      <c r="BT182" s="75">
        <v>147532.01</v>
      </c>
      <c r="BU182" s="75">
        <v>384408.4</v>
      </c>
      <c r="BV182" s="75">
        <v>104504.5</v>
      </c>
      <c r="BW182" s="75">
        <v>2160</v>
      </c>
      <c r="BX182" s="75">
        <v>521889.21</v>
      </c>
      <c r="BY182" s="76">
        <v>1531970.27</v>
      </c>
    </row>
    <row r="183" spans="1:77" x14ac:dyDescent="0.2">
      <c r="A183" s="73" t="s">
        <v>557</v>
      </c>
      <c r="B183" s="74" t="s">
        <v>562</v>
      </c>
      <c r="C183" s="73" t="s">
        <v>563</v>
      </c>
      <c r="D183" s="75">
        <v>40660873.799999997</v>
      </c>
      <c r="E183" s="75">
        <v>9889555.9000000004</v>
      </c>
      <c r="F183" s="75">
        <v>16034704.68</v>
      </c>
      <c r="G183" s="75">
        <v>2505760.25</v>
      </c>
      <c r="H183" s="75">
        <v>2021442.57</v>
      </c>
      <c r="I183" s="75">
        <v>783968.25</v>
      </c>
      <c r="J183" s="75">
        <v>148987722.53999999</v>
      </c>
      <c r="K183" s="75">
        <v>1438916.2</v>
      </c>
      <c r="L183" s="75">
        <v>616227.44999999995</v>
      </c>
      <c r="M183" s="75">
        <v>39627678.75</v>
      </c>
      <c r="N183" s="75">
        <v>1173999.27</v>
      </c>
      <c r="O183" s="75">
        <v>3184789.2</v>
      </c>
      <c r="P183" s="75">
        <v>18598894.41</v>
      </c>
      <c r="Q183" s="75">
        <v>11927280.460000001</v>
      </c>
      <c r="R183" s="75">
        <v>243275.5</v>
      </c>
      <c r="S183" s="75">
        <v>785636.33</v>
      </c>
      <c r="T183" s="75">
        <v>262605</v>
      </c>
      <c r="U183" s="75">
        <v>1150558.8999999999</v>
      </c>
      <c r="V183" s="75">
        <v>99412928.099999994</v>
      </c>
      <c r="W183" s="75">
        <v>15452719.07</v>
      </c>
      <c r="X183" s="75">
        <v>1087516.31</v>
      </c>
      <c r="Y183" s="75">
        <v>13445163.84</v>
      </c>
      <c r="Z183" s="75">
        <v>1285547.3600000001</v>
      </c>
      <c r="AA183" s="75">
        <v>1090658.95</v>
      </c>
      <c r="AB183" s="75">
        <v>6946229.9000000004</v>
      </c>
      <c r="AC183" s="75">
        <v>1089225.54</v>
      </c>
      <c r="AD183" s="75">
        <v>1963834.71</v>
      </c>
      <c r="AE183" s="75">
        <v>103072508.94</v>
      </c>
      <c r="AF183" s="75">
        <v>1011431.97</v>
      </c>
      <c r="AG183" s="75">
        <v>404611.03</v>
      </c>
      <c r="AH183" s="75">
        <v>1158557.55</v>
      </c>
      <c r="AI183" s="75">
        <v>958862.39</v>
      </c>
      <c r="AJ183" s="75">
        <v>1525129.1</v>
      </c>
      <c r="AK183" s="75">
        <v>1143220.93</v>
      </c>
      <c r="AL183" s="75">
        <v>964275.85</v>
      </c>
      <c r="AM183" s="75">
        <v>2615076.04</v>
      </c>
      <c r="AN183" s="75">
        <v>1060256.21</v>
      </c>
      <c r="AO183" s="75">
        <v>238403</v>
      </c>
      <c r="AP183" s="75">
        <v>261558.32</v>
      </c>
      <c r="AQ183" s="75">
        <v>13790397.560000001</v>
      </c>
      <c r="AR183" s="75">
        <v>293498.07</v>
      </c>
      <c r="AS183" s="75">
        <v>800071.96</v>
      </c>
      <c r="AT183" s="75">
        <v>946330.97</v>
      </c>
      <c r="AU183" s="75">
        <v>340233.25</v>
      </c>
      <c r="AV183" s="75">
        <v>111528.04</v>
      </c>
      <c r="AW183" s="75">
        <v>612532.81000000006</v>
      </c>
      <c r="AX183" s="75">
        <v>54782666.700000003</v>
      </c>
      <c r="AY183" s="75">
        <v>1444641.74</v>
      </c>
      <c r="AZ183" s="75">
        <v>1445714.24</v>
      </c>
      <c r="BA183" s="75">
        <v>2708789.78</v>
      </c>
      <c r="BB183" s="75">
        <v>3053867.91</v>
      </c>
      <c r="BC183" s="75">
        <v>1061485.6599999999</v>
      </c>
      <c r="BD183" s="75">
        <v>4614668.7098000003</v>
      </c>
      <c r="BE183" s="75">
        <v>5744814.9199999999</v>
      </c>
      <c r="BF183" s="75">
        <v>1485269.07</v>
      </c>
      <c r="BG183" s="75">
        <v>375788.84</v>
      </c>
      <c r="BH183" s="75">
        <v>328565.98</v>
      </c>
      <c r="BI183" s="75">
        <v>15981598.810000001</v>
      </c>
      <c r="BJ183" s="75">
        <v>11980640.060000001</v>
      </c>
      <c r="BK183" s="75">
        <v>488181.7</v>
      </c>
      <c r="BL183" s="75">
        <v>1058316.81</v>
      </c>
      <c r="BM183" s="75">
        <v>901588.96</v>
      </c>
      <c r="BN183" s="75">
        <v>1335722.6399999999</v>
      </c>
      <c r="BO183" s="75">
        <v>561091.16</v>
      </c>
      <c r="BP183" s="75">
        <v>41210153.460000001</v>
      </c>
      <c r="BQ183" s="75">
        <v>804873.73</v>
      </c>
      <c r="BR183" s="75">
        <v>2171498.08</v>
      </c>
      <c r="BS183" s="75">
        <v>1447094.47</v>
      </c>
      <c r="BT183" s="75">
        <v>1776329.42</v>
      </c>
      <c r="BU183" s="75">
        <v>7017752.3399999999</v>
      </c>
      <c r="BV183" s="75">
        <v>1250627.6000000001</v>
      </c>
      <c r="BW183" s="75">
        <v>998859.99</v>
      </c>
      <c r="BX183" s="75">
        <v>144270</v>
      </c>
      <c r="BY183" s="76">
        <v>8902520.1600000001</v>
      </c>
    </row>
    <row r="184" spans="1:77" x14ac:dyDescent="0.2">
      <c r="A184" s="73" t="s">
        <v>557</v>
      </c>
      <c r="B184" s="74" t="s">
        <v>564</v>
      </c>
      <c r="C184" s="73" t="s">
        <v>565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4340</v>
      </c>
      <c r="J184" s="75">
        <v>0</v>
      </c>
      <c r="K184" s="75">
        <v>91600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5">
        <v>0</v>
      </c>
      <c r="V184" s="75">
        <v>0</v>
      </c>
      <c r="W184" s="75">
        <v>0</v>
      </c>
      <c r="X184" s="75">
        <v>8830</v>
      </c>
      <c r="Y184" s="75">
        <v>0</v>
      </c>
      <c r="Z184" s="75">
        <v>0</v>
      </c>
      <c r="AA184" s="75">
        <v>0</v>
      </c>
      <c r="AB184" s="75">
        <v>0</v>
      </c>
      <c r="AC184" s="75">
        <v>0</v>
      </c>
      <c r="AD184" s="75">
        <v>84600</v>
      </c>
      <c r="AE184" s="75">
        <v>88000</v>
      </c>
      <c r="AF184" s="75">
        <v>0</v>
      </c>
      <c r="AG184" s="75">
        <v>0</v>
      </c>
      <c r="AH184" s="75">
        <v>0</v>
      </c>
      <c r="AI184" s="75">
        <v>0</v>
      </c>
      <c r="AJ184" s="75">
        <v>0</v>
      </c>
      <c r="AK184" s="75">
        <v>0</v>
      </c>
      <c r="AL184" s="75">
        <v>0</v>
      </c>
      <c r="AM184" s="75">
        <v>0</v>
      </c>
      <c r="AN184" s="75">
        <v>0</v>
      </c>
      <c r="AO184" s="75">
        <v>0</v>
      </c>
      <c r="AP184" s="75">
        <v>0</v>
      </c>
      <c r="AQ184" s="75">
        <v>0</v>
      </c>
      <c r="AR184" s="75">
        <v>0</v>
      </c>
      <c r="AS184" s="75">
        <v>0</v>
      </c>
      <c r="AT184" s="75">
        <v>0</v>
      </c>
      <c r="AU184" s="75">
        <v>0</v>
      </c>
      <c r="AV184" s="75">
        <v>9185</v>
      </c>
      <c r="AW184" s="75">
        <v>0</v>
      </c>
      <c r="AX184" s="75">
        <v>0</v>
      </c>
      <c r="AY184" s="75">
        <v>0</v>
      </c>
      <c r="AZ184" s="75">
        <v>0</v>
      </c>
      <c r="BA184" s="75">
        <v>0</v>
      </c>
      <c r="BB184" s="75">
        <v>7875</v>
      </c>
      <c r="BC184" s="75">
        <v>0</v>
      </c>
      <c r="BD184" s="75">
        <v>0</v>
      </c>
      <c r="BE184" s="75">
        <v>0</v>
      </c>
      <c r="BF184" s="75">
        <v>0</v>
      </c>
      <c r="BG184" s="75">
        <v>0</v>
      </c>
      <c r="BH184" s="75">
        <v>0</v>
      </c>
      <c r="BI184" s="75">
        <v>0</v>
      </c>
      <c r="BJ184" s="75">
        <v>0</v>
      </c>
      <c r="BK184" s="75">
        <v>0</v>
      </c>
      <c r="BL184" s="75">
        <v>0</v>
      </c>
      <c r="BM184" s="75">
        <v>0</v>
      </c>
      <c r="BN184" s="75">
        <v>0</v>
      </c>
      <c r="BO184" s="75">
        <v>0</v>
      </c>
      <c r="BP184" s="75">
        <v>28400</v>
      </c>
      <c r="BQ184" s="75">
        <v>450</v>
      </c>
      <c r="BR184" s="75">
        <v>0</v>
      </c>
      <c r="BS184" s="75">
        <v>0</v>
      </c>
      <c r="BT184" s="75">
        <v>0</v>
      </c>
      <c r="BU184" s="75">
        <v>0</v>
      </c>
      <c r="BV184" s="75">
        <v>8370</v>
      </c>
      <c r="BW184" s="75">
        <v>22450</v>
      </c>
      <c r="BX184" s="75">
        <v>0</v>
      </c>
      <c r="BY184" s="76">
        <v>783612.25</v>
      </c>
    </row>
    <row r="185" spans="1:77" x14ac:dyDescent="0.2">
      <c r="A185" s="73" t="s">
        <v>557</v>
      </c>
      <c r="B185" s="74" t="s">
        <v>566</v>
      </c>
      <c r="C185" s="73" t="s">
        <v>567</v>
      </c>
      <c r="D185" s="75">
        <v>1367409.27</v>
      </c>
      <c r="E185" s="75">
        <v>344858.67</v>
      </c>
      <c r="F185" s="75">
        <v>625614.25</v>
      </c>
      <c r="G185" s="75">
        <v>241317.53</v>
      </c>
      <c r="H185" s="75">
        <v>189268.3</v>
      </c>
      <c r="I185" s="75">
        <v>130984.52</v>
      </c>
      <c r="J185" s="75">
        <v>2183732.94</v>
      </c>
      <c r="K185" s="75">
        <v>431844.92</v>
      </c>
      <c r="L185" s="75">
        <v>380148.97</v>
      </c>
      <c r="M185" s="75">
        <v>530443.38</v>
      </c>
      <c r="N185" s="75">
        <v>170155.56</v>
      </c>
      <c r="O185" s="75">
        <v>418588.71</v>
      </c>
      <c r="P185" s="75">
        <v>795605.92</v>
      </c>
      <c r="Q185" s="75">
        <v>1500612.42</v>
      </c>
      <c r="R185" s="75">
        <v>16968.14</v>
      </c>
      <c r="S185" s="75">
        <v>409620.76</v>
      </c>
      <c r="T185" s="75">
        <v>331218.83</v>
      </c>
      <c r="U185" s="75">
        <v>181981.62</v>
      </c>
      <c r="V185" s="75">
        <v>1231668.3899999999</v>
      </c>
      <c r="W185" s="75">
        <v>548644.27</v>
      </c>
      <c r="X185" s="75">
        <v>226100.02</v>
      </c>
      <c r="Y185" s="75">
        <v>809464.93</v>
      </c>
      <c r="Z185" s="75">
        <v>128529.4</v>
      </c>
      <c r="AA185" s="75">
        <v>203737.59</v>
      </c>
      <c r="AB185" s="75">
        <v>368117.17</v>
      </c>
      <c r="AC185" s="75">
        <v>38670.28</v>
      </c>
      <c r="AD185" s="75">
        <v>228086.82</v>
      </c>
      <c r="AE185" s="75">
        <v>1919184.39</v>
      </c>
      <c r="AF185" s="75">
        <v>167235.16</v>
      </c>
      <c r="AG185" s="75">
        <v>182624.04</v>
      </c>
      <c r="AH185" s="75">
        <v>120133.52</v>
      </c>
      <c r="AI185" s="75">
        <v>165364.79</v>
      </c>
      <c r="AJ185" s="75">
        <v>300111.01</v>
      </c>
      <c r="AK185" s="75">
        <v>247629.38</v>
      </c>
      <c r="AL185" s="75">
        <v>643791.01</v>
      </c>
      <c r="AM185" s="75">
        <v>224519.89</v>
      </c>
      <c r="AN185" s="75">
        <v>78105.16</v>
      </c>
      <c r="AO185" s="75">
        <v>112506.93</v>
      </c>
      <c r="AP185" s="75">
        <v>116444.38</v>
      </c>
      <c r="AQ185" s="75">
        <v>679389.63</v>
      </c>
      <c r="AR185" s="75">
        <v>174831.5</v>
      </c>
      <c r="AS185" s="75">
        <v>235751.37</v>
      </c>
      <c r="AT185" s="75">
        <v>258999.5</v>
      </c>
      <c r="AU185" s="75">
        <v>206611.15</v>
      </c>
      <c r="AV185" s="75">
        <v>12805.25</v>
      </c>
      <c r="AW185" s="75">
        <v>64356.68</v>
      </c>
      <c r="AX185" s="75">
        <v>1695168.56</v>
      </c>
      <c r="AY185" s="75">
        <v>189719.75</v>
      </c>
      <c r="AZ185" s="75">
        <v>150358.01999999999</v>
      </c>
      <c r="BA185" s="75">
        <v>157331.65</v>
      </c>
      <c r="BB185" s="75">
        <v>236138.12</v>
      </c>
      <c r="BC185" s="75">
        <v>195663.37</v>
      </c>
      <c r="BD185" s="75">
        <v>258879.56</v>
      </c>
      <c r="BE185" s="75">
        <v>232707.59</v>
      </c>
      <c r="BF185" s="75">
        <v>289743.45</v>
      </c>
      <c r="BG185" s="75">
        <v>163614.49</v>
      </c>
      <c r="BH185" s="75">
        <v>80480.05</v>
      </c>
      <c r="BI185" s="75">
        <v>1279705.1200000001</v>
      </c>
      <c r="BJ185" s="75">
        <v>1086580.71</v>
      </c>
      <c r="BK185" s="75">
        <v>112516.16</v>
      </c>
      <c r="BL185" s="75">
        <v>156822.69399999999</v>
      </c>
      <c r="BM185" s="75">
        <v>317015.92</v>
      </c>
      <c r="BN185" s="75">
        <v>102838.8</v>
      </c>
      <c r="BO185" s="75">
        <v>154173.85999999999</v>
      </c>
      <c r="BP185" s="75">
        <v>769966.86</v>
      </c>
      <c r="BQ185" s="75">
        <v>85838.67</v>
      </c>
      <c r="BR185" s="75">
        <v>245297.12</v>
      </c>
      <c r="BS185" s="75">
        <v>241021.21</v>
      </c>
      <c r="BT185" s="75">
        <v>263228.42</v>
      </c>
      <c r="BU185" s="75">
        <v>156496.16</v>
      </c>
      <c r="BV185" s="75">
        <v>145856.99</v>
      </c>
      <c r="BW185" s="75">
        <v>111570.63</v>
      </c>
      <c r="BX185" s="75">
        <v>172058.59</v>
      </c>
      <c r="BY185" s="76">
        <v>28185574.450000003</v>
      </c>
    </row>
    <row r="186" spans="1:77" x14ac:dyDescent="0.2">
      <c r="A186" s="73" t="s">
        <v>557</v>
      </c>
      <c r="B186" s="74" t="s">
        <v>568</v>
      </c>
      <c r="C186" s="73" t="s">
        <v>569</v>
      </c>
      <c r="D186" s="75">
        <v>38548632.740000002</v>
      </c>
      <c r="E186" s="75">
        <v>10106439.949999999</v>
      </c>
      <c r="F186" s="75">
        <v>8651129.0899999999</v>
      </c>
      <c r="G186" s="75">
        <v>5786110.1299999999</v>
      </c>
      <c r="H186" s="75">
        <v>3438075.94</v>
      </c>
      <c r="I186" s="75">
        <v>1776960.2</v>
      </c>
      <c r="J186" s="75">
        <v>61306823.969999999</v>
      </c>
      <c r="K186" s="75">
        <v>8575418.3699999992</v>
      </c>
      <c r="L186" s="75">
        <v>2077599.5</v>
      </c>
      <c r="M186" s="75">
        <v>14576869.5</v>
      </c>
      <c r="N186" s="75">
        <v>1693472.69</v>
      </c>
      <c r="O186" s="75">
        <v>3081691.2</v>
      </c>
      <c r="P186" s="75">
        <v>9545104.4199999999</v>
      </c>
      <c r="Q186" s="75">
        <v>10494225.279999999</v>
      </c>
      <c r="R186" s="75">
        <v>277504.5</v>
      </c>
      <c r="S186" s="75">
        <v>4315179.13</v>
      </c>
      <c r="T186" s="75">
        <v>1607059.4</v>
      </c>
      <c r="U186" s="75">
        <v>2083477.31</v>
      </c>
      <c r="V186" s="75">
        <v>37282875.420000002</v>
      </c>
      <c r="W186" s="75">
        <v>6253166.0599999996</v>
      </c>
      <c r="X186" s="75">
        <v>2413537.2200000002</v>
      </c>
      <c r="Y186" s="75">
        <v>5635273.3499999996</v>
      </c>
      <c r="Z186" s="75">
        <v>1441940.8</v>
      </c>
      <c r="AA186" s="75">
        <v>1836011.32</v>
      </c>
      <c r="AB186" s="75">
        <v>4691542.04</v>
      </c>
      <c r="AC186" s="75">
        <v>1739012.9</v>
      </c>
      <c r="AD186" s="75">
        <v>4235621.03</v>
      </c>
      <c r="AE186" s="75">
        <v>58753319.890000001</v>
      </c>
      <c r="AF186" s="75">
        <v>3527709.31</v>
      </c>
      <c r="AG186" s="75">
        <v>1003801.97</v>
      </c>
      <c r="AH186" s="75">
        <v>2100879</v>
      </c>
      <c r="AI186" s="75">
        <v>1547117.25</v>
      </c>
      <c r="AJ186" s="75">
        <v>1909185.91</v>
      </c>
      <c r="AK186" s="75">
        <v>2221693.9</v>
      </c>
      <c r="AL186" s="75">
        <v>1675046.98</v>
      </c>
      <c r="AM186" s="75">
        <v>2862283.68</v>
      </c>
      <c r="AN186" s="75">
        <v>1103667.1499999999</v>
      </c>
      <c r="AO186" s="75">
        <v>1734208.65</v>
      </c>
      <c r="AP186" s="75">
        <v>2341793.15</v>
      </c>
      <c r="AQ186" s="75">
        <v>13856232.01</v>
      </c>
      <c r="AR186" s="75">
        <v>2068428.66</v>
      </c>
      <c r="AS186" s="75">
        <v>1310886.6100000001</v>
      </c>
      <c r="AT186" s="75">
        <v>1783679.5</v>
      </c>
      <c r="AU186" s="75">
        <v>1144774.75</v>
      </c>
      <c r="AV186" s="75">
        <v>272008</v>
      </c>
      <c r="AW186" s="75">
        <v>1246706.5</v>
      </c>
      <c r="AX186" s="75">
        <v>23748711.609999999</v>
      </c>
      <c r="AY186" s="75">
        <v>1744643.5</v>
      </c>
      <c r="AZ186" s="75">
        <v>1376570.3</v>
      </c>
      <c r="BA186" s="75">
        <v>2559038.2000000002</v>
      </c>
      <c r="BB186" s="75">
        <v>2617428</v>
      </c>
      <c r="BC186" s="75">
        <v>1849177.7</v>
      </c>
      <c r="BD186" s="75">
        <v>3499820</v>
      </c>
      <c r="BE186" s="75">
        <v>2503041</v>
      </c>
      <c r="BF186" s="75">
        <v>1671759.6</v>
      </c>
      <c r="BG186" s="75">
        <v>590605.9</v>
      </c>
      <c r="BH186" s="75">
        <v>657501.5</v>
      </c>
      <c r="BI186" s="75">
        <v>21438115.390000001</v>
      </c>
      <c r="BJ186" s="75">
        <v>12072740.5</v>
      </c>
      <c r="BK186" s="75">
        <v>2197624.7000000002</v>
      </c>
      <c r="BL186" s="75">
        <v>1206346.5</v>
      </c>
      <c r="BM186" s="75">
        <v>1944406</v>
      </c>
      <c r="BN186" s="75">
        <v>2374263.0699999998</v>
      </c>
      <c r="BO186" s="75">
        <v>1113111.3400000001</v>
      </c>
      <c r="BP186" s="75">
        <v>13456460.279999999</v>
      </c>
      <c r="BQ186" s="75">
        <v>1554178.62</v>
      </c>
      <c r="BR186" s="75">
        <v>700513.78</v>
      </c>
      <c r="BS186" s="75">
        <v>2638719.66</v>
      </c>
      <c r="BT186" s="75">
        <v>2642203.96</v>
      </c>
      <c r="BU186" s="75">
        <v>7510744.4000000004</v>
      </c>
      <c r="BV186" s="75">
        <v>1906059.5</v>
      </c>
      <c r="BW186" s="75">
        <v>1064465.72</v>
      </c>
      <c r="BX186" s="75">
        <v>985895</v>
      </c>
      <c r="BY186" s="76">
        <v>57134024.28989999</v>
      </c>
    </row>
    <row r="187" spans="1:77" x14ac:dyDescent="0.2">
      <c r="A187" s="73" t="s">
        <v>557</v>
      </c>
      <c r="B187" s="74" t="s">
        <v>570</v>
      </c>
      <c r="C187" s="73" t="s">
        <v>571</v>
      </c>
      <c r="D187" s="75">
        <v>10938406.49</v>
      </c>
      <c r="E187" s="75">
        <v>248805</v>
      </c>
      <c r="F187" s="75">
        <v>499675.85</v>
      </c>
      <c r="G187" s="75">
        <v>0</v>
      </c>
      <c r="H187" s="75">
        <v>0</v>
      </c>
      <c r="I187" s="75">
        <v>528340</v>
      </c>
      <c r="J187" s="75">
        <v>2385663.5</v>
      </c>
      <c r="K187" s="75">
        <v>149150</v>
      </c>
      <c r="L187" s="75">
        <v>18228</v>
      </c>
      <c r="M187" s="75">
        <v>5133809.04</v>
      </c>
      <c r="N187" s="75">
        <v>83200</v>
      </c>
      <c r="O187" s="75">
        <v>605902.5</v>
      </c>
      <c r="P187" s="75">
        <v>41500</v>
      </c>
      <c r="Q187" s="75">
        <v>0</v>
      </c>
      <c r="R187" s="75">
        <v>0</v>
      </c>
      <c r="S187" s="75">
        <v>0</v>
      </c>
      <c r="T187" s="75">
        <v>0</v>
      </c>
      <c r="U187" s="75">
        <v>20010</v>
      </c>
      <c r="V187" s="75">
        <v>0</v>
      </c>
      <c r="W187" s="75">
        <v>492839.6</v>
      </c>
      <c r="X187" s="75">
        <v>591955</v>
      </c>
      <c r="Y187" s="75">
        <v>24006819.43</v>
      </c>
      <c r="Z187" s="75">
        <v>244510</v>
      </c>
      <c r="AA187" s="75">
        <v>0</v>
      </c>
      <c r="AB187" s="75">
        <v>0</v>
      </c>
      <c r="AC187" s="75">
        <v>0</v>
      </c>
      <c r="AD187" s="75">
        <v>0</v>
      </c>
      <c r="AE187" s="75">
        <v>2941400</v>
      </c>
      <c r="AF187" s="75">
        <v>551100</v>
      </c>
      <c r="AG187" s="75">
        <v>19100</v>
      </c>
      <c r="AH187" s="75">
        <v>250000</v>
      </c>
      <c r="AI187" s="75">
        <v>0</v>
      </c>
      <c r="AJ187" s="75">
        <v>111800</v>
      </c>
      <c r="AK187" s="75">
        <v>0</v>
      </c>
      <c r="AL187" s="75">
        <v>3200</v>
      </c>
      <c r="AM187" s="75">
        <v>0</v>
      </c>
      <c r="AN187" s="75">
        <v>60440</v>
      </c>
      <c r="AO187" s="75">
        <v>20000</v>
      </c>
      <c r="AP187" s="75">
        <v>17500</v>
      </c>
      <c r="AQ187" s="75">
        <v>0</v>
      </c>
      <c r="AR187" s="75">
        <v>0</v>
      </c>
      <c r="AS187" s="75">
        <v>0</v>
      </c>
      <c r="AT187" s="75">
        <v>0</v>
      </c>
      <c r="AU187" s="75">
        <v>110000</v>
      </c>
      <c r="AV187" s="75">
        <v>22000</v>
      </c>
      <c r="AW187" s="75">
        <v>137750</v>
      </c>
      <c r="AX187" s="75">
        <v>4553480</v>
      </c>
      <c r="AY187" s="75">
        <v>44798</v>
      </c>
      <c r="AZ187" s="75">
        <v>117390</v>
      </c>
      <c r="BA187" s="75">
        <v>0</v>
      </c>
      <c r="BB187" s="75">
        <v>888575.03</v>
      </c>
      <c r="BC187" s="75">
        <v>744480</v>
      </c>
      <c r="BD187" s="75">
        <v>0</v>
      </c>
      <c r="BE187" s="75">
        <v>0</v>
      </c>
      <c r="BF187" s="75">
        <v>45500</v>
      </c>
      <c r="BG187" s="75">
        <v>73650</v>
      </c>
      <c r="BH187" s="75">
        <v>0</v>
      </c>
      <c r="BI187" s="75">
        <v>0</v>
      </c>
      <c r="BJ187" s="75">
        <v>1771000</v>
      </c>
      <c r="BK187" s="75">
        <v>48297.5</v>
      </c>
      <c r="BL187" s="75">
        <v>36808</v>
      </c>
      <c r="BM187" s="75">
        <v>116930</v>
      </c>
      <c r="BN187" s="75">
        <v>274960</v>
      </c>
      <c r="BO187" s="75">
        <v>399700</v>
      </c>
      <c r="BP187" s="75">
        <v>1343967.8</v>
      </c>
      <c r="BQ187" s="75">
        <v>10457.4</v>
      </c>
      <c r="BR187" s="75">
        <v>0</v>
      </c>
      <c r="BS187" s="75">
        <v>500</v>
      </c>
      <c r="BT187" s="75">
        <v>0</v>
      </c>
      <c r="BU187" s="75">
        <v>50000</v>
      </c>
      <c r="BV187" s="75">
        <v>0</v>
      </c>
      <c r="BW187" s="75">
        <v>0</v>
      </c>
      <c r="BX187" s="75">
        <v>372500</v>
      </c>
      <c r="BY187" s="76">
        <v>8653243.160000002</v>
      </c>
    </row>
    <row r="188" spans="1:77" x14ac:dyDescent="0.2">
      <c r="A188" s="73" t="s">
        <v>557</v>
      </c>
      <c r="B188" s="74" t="s">
        <v>572</v>
      </c>
      <c r="C188" s="73" t="s">
        <v>573</v>
      </c>
      <c r="D188" s="75">
        <v>376643.6</v>
      </c>
      <c r="E188" s="75">
        <v>351743.77</v>
      </c>
      <c r="F188" s="75">
        <v>447539.16</v>
      </c>
      <c r="G188" s="75">
        <v>11823.5</v>
      </c>
      <c r="H188" s="75">
        <v>100315.69</v>
      </c>
      <c r="I188" s="75">
        <v>47823</v>
      </c>
      <c r="J188" s="75">
        <v>0</v>
      </c>
      <c r="K188" s="75">
        <v>49862</v>
      </c>
      <c r="L188" s="75">
        <v>3937.6</v>
      </c>
      <c r="M188" s="75">
        <v>264476.40999999997</v>
      </c>
      <c r="N188" s="75">
        <v>13665</v>
      </c>
      <c r="O188" s="75">
        <v>113486</v>
      </c>
      <c r="P188" s="75">
        <v>0</v>
      </c>
      <c r="Q188" s="75">
        <v>88724.6</v>
      </c>
      <c r="R188" s="75">
        <v>27440.69</v>
      </c>
      <c r="S188" s="75">
        <v>386075.1</v>
      </c>
      <c r="T188" s="75">
        <v>0</v>
      </c>
      <c r="U188" s="75">
        <v>20800</v>
      </c>
      <c r="V188" s="75">
        <v>0</v>
      </c>
      <c r="W188" s="75">
        <v>74679</v>
      </c>
      <c r="X188" s="75">
        <v>6830.5</v>
      </c>
      <c r="Y188" s="75">
        <v>84442.75</v>
      </c>
      <c r="Z188" s="75">
        <v>30100</v>
      </c>
      <c r="AA188" s="75">
        <v>1500</v>
      </c>
      <c r="AB188" s="75">
        <v>0</v>
      </c>
      <c r="AC188" s="75">
        <v>0</v>
      </c>
      <c r="AD188" s="75">
        <v>0</v>
      </c>
      <c r="AE188" s="75">
        <v>369962</v>
      </c>
      <c r="AF188" s="75">
        <v>76800</v>
      </c>
      <c r="AG188" s="75">
        <v>3250</v>
      </c>
      <c r="AH188" s="75">
        <v>10700</v>
      </c>
      <c r="AI188" s="75">
        <v>66600</v>
      </c>
      <c r="AJ188" s="75">
        <v>16525.080000000002</v>
      </c>
      <c r="AK188" s="75">
        <v>47650</v>
      </c>
      <c r="AL188" s="75">
        <v>3750</v>
      </c>
      <c r="AM188" s="75">
        <v>71100</v>
      </c>
      <c r="AN188" s="75">
        <v>98200</v>
      </c>
      <c r="AO188" s="75">
        <v>31180</v>
      </c>
      <c r="AP188" s="75">
        <v>13050</v>
      </c>
      <c r="AQ188" s="75">
        <v>93800</v>
      </c>
      <c r="AR188" s="75">
        <v>2200</v>
      </c>
      <c r="AS188" s="75">
        <v>4228</v>
      </c>
      <c r="AT188" s="75">
        <v>50450</v>
      </c>
      <c r="AU188" s="75">
        <v>14640</v>
      </c>
      <c r="AV188" s="75">
        <v>12000</v>
      </c>
      <c r="AW188" s="75">
        <v>19930</v>
      </c>
      <c r="AX188" s="75">
        <v>513055.5</v>
      </c>
      <c r="AY188" s="75">
        <v>47080</v>
      </c>
      <c r="AZ188" s="75">
        <v>3240</v>
      </c>
      <c r="BA188" s="75">
        <v>69131</v>
      </c>
      <c r="BB188" s="75">
        <v>17300</v>
      </c>
      <c r="BC188" s="75">
        <v>78272</v>
      </c>
      <c r="BD188" s="75">
        <v>3700</v>
      </c>
      <c r="BE188" s="75">
        <v>0</v>
      </c>
      <c r="BF188" s="75">
        <v>52965</v>
      </c>
      <c r="BG188" s="75">
        <v>4600</v>
      </c>
      <c r="BH188" s="75">
        <v>13828</v>
      </c>
      <c r="BI188" s="75">
        <v>186595.5</v>
      </c>
      <c r="BJ188" s="75">
        <v>0</v>
      </c>
      <c r="BK188" s="75">
        <v>0</v>
      </c>
      <c r="BL188" s="75">
        <v>10350</v>
      </c>
      <c r="BM188" s="75">
        <v>19100</v>
      </c>
      <c r="BN188" s="75">
        <v>30100</v>
      </c>
      <c r="BO188" s="75">
        <v>18500</v>
      </c>
      <c r="BP188" s="75">
        <v>1293208.1000000001</v>
      </c>
      <c r="BQ188" s="75">
        <v>20853.580000000002</v>
      </c>
      <c r="BR188" s="75">
        <v>36651.5</v>
      </c>
      <c r="BS188" s="75">
        <v>120250</v>
      </c>
      <c r="BT188" s="75">
        <v>21897.05</v>
      </c>
      <c r="BU188" s="75">
        <v>57974</v>
      </c>
      <c r="BV188" s="75">
        <v>3500</v>
      </c>
      <c r="BW188" s="75">
        <v>44450</v>
      </c>
      <c r="BX188" s="75">
        <v>5200</v>
      </c>
      <c r="BY188" s="76">
        <v>21940842</v>
      </c>
    </row>
    <row r="189" spans="1:77" x14ac:dyDescent="0.2">
      <c r="A189" s="73" t="s">
        <v>557</v>
      </c>
      <c r="B189" s="74" t="s">
        <v>574</v>
      </c>
      <c r="C189" s="73" t="s">
        <v>575</v>
      </c>
      <c r="D189" s="75">
        <v>380902.78</v>
      </c>
      <c r="E189" s="75">
        <v>267460.06</v>
      </c>
      <c r="F189" s="75">
        <v>270489.28000000003</v>
      </c>
      <c r="G189" s="75">
        <v>112049.54</v>
      </c>
      <c r="H189" s="75">
        <v>136960</v>
      </c>
      <c r="I189" s="75">
        <v>3600</v>
      </c>
      <c r="J189" s="75">
        <v>30774.78</v>
      </c>
      <c r="K189" s="75">
        <v>135180.26999999999</v>
      </c>
      <c r="L189" s="75">
        <v>62369.08</v>
      </c>
      <c r="M189" s="75">
        <v>190950.31</v>
      </c>
      <c r="N189" s="75">
        <v>35725</v>
      </c>
      <c r="O189" s="75">
        <v>169614.27</v>
      </c>
      <c r="P189" s="75">
        <v>93299.77</v>
      </c>
      <c r="Q189" s="75">
        <v>201289.91</v>
      </c>
      <c r="R189" s="75">
        <v>86101.85</v>
      </c>
      <c r="S189" s="75">
        <v>57811.839999999997</v>
      </c>
      <c r="T189" s="75">
        <v>159278.34</v>
      </c>
      <c r="U189" s="75">
        <v>48970</v>
      </c>
      <c r="V189" s="75">
        <v>0</v>
      </c>
      <c r="W189" s="75">
        <v>60317.7</v>
      </c>
      <c r="X189" s="75">
        <v>105871.11</v>
      </c>
      <c r="Y189" s="75">
        <v>221257.19</v>
      </c>
      <c r="Z189" s="75">
        <v>79031</v>
      </c>
      <c r="AA189" s="75">
        <v>59506</v>
      </c>
      <c r="AB189" s="75">
        <v>66361.3</v>
      </c>
      <c r="AC189" s="75">
        <v>0</v>
      </c>
      <c r="AD189" s="75">
        <v>125810.7</v>
      </c>
      <c r="AE189" s="75">
        <v>581138.37</v>
      </c>
      <c r="AF189" s="75">
        <v>101100.01</v>
      </c>
      <c r="AG189" s="75">
        <v>23328.720000000001</v>
      </c>
      <c r="AH189" s="75">
        <v>88300</v>
      </c>
      <c r="AI189" s="75">
        <v>78763.789999999994</v>
      </c>
      <c r="AJ189" s="75">
        <v>178215</v>
      </c>
      <c r="AK189" s="75">
        <v>104552.48</v>
      </c>
      <c r="AL189" s="75">
        <v>97990</v>
      </c>
      <c r="AM189" s="75">
        <v>265946.57</v>
      </c>
      <c r="AN189" s="75">
        <v>113842.03</v>
      </c>
      <c r="AO189" s="75">
        <v>135691.82</v>
      </c>
      <c r="AP189" s="75">
        <v>6255</v>
      </c>
      <c r="AQ189" s="75">
        <v>106824.82</v>
      </c>
      <c r="AR189" s="75">
        <v>144719.42000000001</v>
      </c>
      <c r="AS189" s="75">
        <v>62253.93</v>
      </c>
      <c r="AT189" s="75">
        <v>106372.99</v>
      </c>
      <c r="AU189" s="75">
        <v>103525.05</v>
      </c>
      <c r="AV189" s="75">
        <v>24802.720000000001</v>
      </c>
      <c r="AW189" s="75">
        <v>22580</v>
      </c>
      <c r="AX189" s="75">
        <v>109730</v>
      </c>
      <c r="AY189" s="75">
        <v>306917.24</v>
      </c>
      <c r="AZ189" s="75">
        <v>57435.71</v>
      </c>
      <c r="BA189" s="75">
        <v>140669.54</v>
      </c>
      <c r="BB189" s="75">
        <v>126755.36</v>
      </c>
      <c r="BC189" s="75">
        <v>366480.75</v>
      </c>
      <c r="BD189" s="75">
        <v>131063.87</v>
      </c>
      <c r="BE189" s="75">
        <v>248934.27</v>
      </c>
      <c r="BF189" s="75">
        <v>110807.5</v>
      </c>
      <c r="BG189" s="75">
        <v>27014.43</v>
      </c>
      <c r="BH189" s="75">
        <v>16256.99</v>
      </c>
      <c r="BI189" s="75">
        <v>405854</v>
      </c>
      <c r="BJ189" s="75">
        <v>403369.96</v>
      </c>
      <c r="BK189" s="75">
        <v>84368.6</v>
      </c>
      <c r="BL189" s="75">
        <v>63933.16</v>
      </c>
      <c r="BM189" s="75">
        <v>101106.19</v>
      </c>
      <c r="BN189" s="75">
        <v>112962.73</v>
      </c>
      <c r="BO189" s="75">
        <v>65728.44</v>
      </c>
      <c r="BP189" s="75">
        <v>295310.58</v>
      </c>
      <c r="BQ189" s="75">
        <v>108322.76</v>
      </c>
      <c r="BR189" s="75">
        <v>247531.13</v>
      </c>
      <c r="BS189" s="75">
        <v>298375.26</v>
      </c>
      <c r="BT189" s="75">
        <v>244116.32</v>
      </c>
      <c r="BU189" s="75">
        <v>266867.02</v>
      </c>
      <c r="BV189" s="75">
        <v>92720.89</v>
      </c>
      <c r="BW189" s="75">
        <v>58687.46</v>
      </c>
      <c r="BX189" s="75">
        <v>26814.09</v>
      </c>
      <c r="BY189" s="76">
        <v>641754.69999999995</v>
      </c>
    </row>
    <row r="190" spans="1:77" x14ac:dyDescent="0.2">
      <c r="A190" s="73" t="s">
        <v>557</v>
      </c>
      <c r="B190" s="74" t="s">
        <v>576</v>
      </c>
      <c r="C190" s="73" t="s">
        <v>577</v>
      </c>
      <c r="D190" s="75">
        <v>204263</v>
      </c>
      <c r="E190" s="75">
        <v>60218</v>
      </c>
      <c r="F190" s="75">
        <v>145841</v>
      </c>
      <c r="G190" s="75">
        <v>40499.5</v>
      </c>
      <c r="H190" s="75">
        <v>7661.2</v>
      </c>
      <c r="I190" s="75">
        <v>0</v>
      </c>
      <c r="J190" s="75">
        <v>0</v>
      </c>
      <c r="K190" s="75">
        <v>0</v>
      </c>
      <c r="L190" s="75">
        <v>0</v>
      </c>
      <c r="M190" s="75">
        <v>3520</v>
      </c>
      <c r="N190" s="75">
        <v>22898</v>
      </c>
      <c r="O190" s="75">
        <v>65951</v>
      </c>
      <c r="P190" s="75">
        <v>0</v>
      </c>
      <c r="Q190" s="75">
        <v>2800</v>
      </c>
      <c r="R190" s="75">
        <v>0</v>
      </c>
      <c r="S190" s="75">
        <v>0</v>
      </c>
      <c r="T190" s="75">
        <v>0</v>
      </c>
      <c r="U190" s="75">
        <v>0</v>
      </c>
      <c r="V190" s="75">
        <v>0</v>
      </c>
      <c r="W190" s="75">
        <v>99709.5</v>
      </c>
      <c r="X190" s="75">
        <v>0</v>
      </c>
      <c r="Y190" s="75">
        <v>0</v>
      </c>
      <c r="Z190" s="75">
        <v>0</v>
      </c>
      <c r="AA190" s="75">
        <v>0</v>
      </c>
      <c r="AB190" s="75">
        <v>0</v>
      </c>
      <c r="AC190" s="75">
        <v>0</v>
      </c>
      <c r="AD190" s="75">
        <v>0</v>
      </c>
      <c r="AE190" s="75">
        <v>104810</v>
      </c>
      <c r="AF190" s="75">
        <v>60973</v>
      </c>
      <c r="AG190" s="75">
        <v>0</v>
      </c>
      <c r="AH190" s="75">
        <v>0</v>
      </c>
      <c r="AI190" s="75">
        <v>3424</v>
      </c>
      <c r="AJ190" s="75">
        <v>5350</v>
      </c>
      <c r="AK190" s="75">
        <v>106513</v>
      </c>
      <c r="AL190" s="75">
        <v>3708.53</v>
      </c>
      <c r="AM190" s="75">
        <v>0</v>
      </c>
      <c r="AN190" s="75">
        <v>1800</v>
      </c>
      <c r="AO190" s="75">
        <v>0</v>
      </c>
      <c r="AP190" s="75">
        <v>50420</v>
      </c>
      <c r="AQ190" s="75">
        <v>0</v>
      </c>
      <c r="AR190" s="75">
        <v>0</v>
      </c>
      <c r="AS190" s="75">
        <v>0</v>
      </c>
      <c r="AT190" s="75">
        <v>25800</v>
      </c>
      <c r="AU190" s="75">
        <v>65815</v>
      </c>
      <c r="AV190" s="75">
        <v>0</v>
      </c>
      <c r="AW190" s="75">
        <v>0</v>
      </c>
      <c r="AX190" s="75">
        <v>0</v>
      </c>
      <c r="AY190" s="75">
        <v>0</v>
      </c>
      <c r="AZ190" s="75">
        <v>0</v>
      </c>
      <c r="BA190" s="75">
        <v>23070</v>
      </c>
      <c r="BB190" s="75">
        <v>0</v>
      </c>
      <c r="BC190" s="75">
        <v>0</v>
      </c>
      <c r="BD190" s="75">
        <v>0</v>
      </c>
      <c r="BE190" s="75">
        <v>0</v>
      </c>
      <c r="BF190" s="75">
        <v>0</v>
      </c>
      <c r="BG190" s="75">
        <v>0</v>
      </c>
      <c r="BH190" s="75">
        <v>0</v>
      </c>
      <c r="BI190" s="75">
        <v>0</v>
      </c>
      <c r="BJ190" s="75">
        <v>0</v>
      </c>
      <c r="BK190" s="75">
        <v>41162.9</v>
      </c>
      <c r="BL190" s="75">
        <v>0</v>
      </c>
      <c r="BM190" s="75">
        <v>0</v>
      </c>
      <c r="BN190" s="75">
        <v>43160</v>
      </c>
      <c r="BO190" s="75">
        <v>7800</v>
      </c>
      <c r="BP190" s="75">
        <v>0</v>
      </c>
      <c r="BQ190" s="75">
        <v>0</v>
      </c>
      <c r="BR190" s="75">
        <v>0</v>
      </c>
      <c r="BS190" s="75">
        <v>0</v>
      </c>
      <c r="BT190" s="75">
        <v>0</v>
      </c>
      <c r="BU190" s="75">
        <v>29955</v>
      </c>
      <c r="BV190" s="75">
        <v>121765.53</v>
      </c>
      <c r="BW190" s="75">
        <v>139100</v>
      </c>
      <c r="BX190" s="75">
        <v>20223</v>
      </c>
      <c r="BY190" s="76">
        <v>15382486.489999998</v>
      </c>
    </row>
    <row r="191" spans="1:77" x14ac:dyDescent="0.2">
      <c r="A191" s="73" t="s">
        <v>557</v>
      </c>
      <c r="B191" s="74" t="s">
        <v>578</v>
      </c>
      <c r="C191" s="73" t="s">
        <v>579</v>
      </c>
      <c r="D191" s="75">
        <v>24610</v>
      </c>
      <c r="E191" s="75">
        <v>0</v>
      </c>
      <c r="F191" s="75">
        <v>0</v>
      </c>
      <c r="G191" s="75">
        <v>0</v>
      </c>
      <c r="H191" s="75">
        <v>0</v>
      </c>
      <c r="I191" s="75">
        <v>0</v>
      </c>
      <c r="J191" s="75">
        <v>0</v>
      </c>
      <c r="K191" s="75">
        <v>16640</v>
      </c>
      <c r="L191" s="75">
        <v>0</v>
      </c>
      <c r="M191" s="75">
        <v>5029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5">
        <v>0</v>
      </c>
      <c r="V191" s="75">
        <v>0</v>
      </c>
      <c r="W191" s="75">
        <v>0</v>
      </c>
      <c r="X191" s="75">
        <v>0</v>
      </c>
      <c r="Y191" s="75">
        <v>0</v>
      </c>
      <c r="Z191" s="75">
        <v>0</v>
      </c>
      <c r="AA191" s="75">
        <v>0</v>
      </c>
      <c r="AB191" s="75">
        <v>0</v>
      </c>
      <c r="AC191" s="75">
        <v>0</v>
      </c>
      <c r="AD191" s="75">
        <v>0</v>
      </c>
      <c r="AE191" s="75">
        <v>0</v>
      </c>
      <c r="AF191" s="75">
        <v>0</v>
      </c>
      <c r="AG191" s="75">
        <v>0</v>
      </c>
      <c r="AH191" s="75">
        <v>470</v>
      </c>
      <c r="AI191" s="75">
        <v>0</v>
      </c>
      <c r="AJ191" s="75">
        <v>0</v>
      </c>
      <c r="AK191" s="75">
        <v>2000</v>
      </c>
      <c r="AL191" s="75">
        <v>0</v>
      </c>
      <c r="AM191" s="75">
        <v>0</v>
      </c>
      <c r="AN191" s="75">
        <v>500</v>
      </c>
      <c r="AO191" s="75">
        <v>0</v>
      </c>
      <c r="AP191" s="75">
        <v>0</v>
      </c>
      <c r="AQ191" s="75">
        <v>2400</v>
      </c>
      <c r="AR191" s="75">
        <v>0</v>
      </c>
      <c r="AS191" s="75">
        <v>0</v>
      </c>
      <c r="AT191" s="75">
        <v>44512</v>
      </c>
      <c r="AU191" s="75">
        <v>525</v>
      </c>
      <c r="AV191" s="75">
        <v>0</v>
      </c>
      <c r="AW191" s="75">
        <v>0</v>
      </c>
      <c r="AX191" s="75">
        <v>0</v>
      </c>
      <c r="AY191" s="75">
        <v>0</v>
      </c>
      <c r="AZ191" s="75">
        <v>0</v>
      </c>
      <c r="BA191" s="75">
        <v>19795</v>
      </c>
      <c r="BB191" s="75">
        <v>0</v>
      </c>
      <c r="BC191" s="75">
        <v>0</v>
      </c>
      <c r="BD191" s="75">
        <v>0</v>
      </c>
      <c r="BE191" s="75">
        <v>0</v>
      </c>
      <c r="BF191" s="75">
        <v>0</v>
      </c>
      <c r="BG191" s="75">
        <v>0</v>
      </c>
      <c r="BH191" s="75">
        <v>0</v>
      </c>
      <c r="BI191" s="75">
        <v>0</v>
      </c>
      <c r="BJ191" s="75">
        <v>0</v>
      </c>
      <c r="BK191" s="75">
        <v>0</v>
      </c>
      <c r="BL191" s="75">
        <v>0</v>
      </c>
      <c r="BM191" s="75">
        <v>0</v>
      </c>
      <c r="BN191" s="75">
        <v>0</v>
      </c>
      <c r="BO191" s="75">
        <v>0</v>
      </c>
      <c r="BP191" s="75">
        <v>0</v>
      </c>
      <c r="BQ191" s="75">
        <v>1300</v>
      </c>
      <c r="BR191" s="75">
        <v>0</v>
      </c>
      <c r="BS191" s="75">
        <v>0</v>
      </c>
      <c r="BT191" s="75">
        <v>4000</v>
      </c>
      <c r="BU191" s="75">
        <v>5500</v>
      </c>
      <c r="BV191" s="75">
        <v>5190</v>
      </c>
      <c r="BW191" s="75">
        <v>0</v>
      </c>
      <c r="BX191" s="75">
        <v>0</v>
      </c>
      <c r="BY191" s="76">
        <v>5564394.1299999999</v>
      </c>
    </row>
    <row r="192" spans="1:77" x14ac:dyDescent="0.2">
      <c r="A192" s="73" t="s">
        <v>557</v>
      </c>
      <c r="B192" s="74" t="s">
        <v>580</v>
      </c>
      <c r="C192" s="73" t="s">
        <v>581</v>
      </c>
      <c r="D192" s="75">
        <v>5220551.0199999996</v>
      </c>
      <c r="E192" s="75">
        <v>480287.56</v>
      </c>
      <c r="F192" s="75">
        <v>1117877.27</v>
      </c>
      <c r="G192" s="75">
        <v>257160</v>
      </c>
      <c r="H192" s="75">
        <v>439933.4</v>
      </c>
      <c r="I192" s="75">
        <v>79893.7</v>
      </c>
      <c r="J192" s="75">
        <v>6596797.6900000004</v>
      </c>
      <c r="K192" s="75">
        <v>419307.32</v>
      </c>
      <c r="L192" s="75">
        <v>0</v>
      </c>
      <c r="M192" s="75">
        <v>677625.18</v>
      </c>
      <c r="N192" s="75">
        <v>71410</v>
      </c>
      <c r="O192" s="75">
        <v>810746.65</v>
      </c>
      <c r="P192" s="75">
        <v>77978</v>
      </c>
      <c r="Q192" s="75">
        <v>220262.3</v>
      </c>
      <c r="R192" s="75">
        <v>40767</v>
      </c>
      <c r="S192" s="75">
        <v>148000</v>
      </c>
      <c r="T192" s="75">
        <v>112000</v>
      </c>
      <c r="U192" s="75">
        <v>368225.98</v>
      </c>
      <c r="V192" s="75">
        <v>1718770.26</v>
      </c>
      <c r="W192" s="75">
        <v>1611695.58</v>
      </c>
      <c r="X192" s="75">
        <v>237121</v>
      </c>
      <c r="Y192" s="75">
        <v>1402076.55</v>
      </c>
      <c r="Z192" s="75">
        <v>123073.54</v>
      </c>
      <c r="AA192" s="75">
        <v>0</v>
      </c>
      <c r="AB192" s="75">
        <v>60730</v>
      </c>
      <c r="AC192" s="75">
        <v>0</v>
      </c>
      <c r="AD192" s="75">
        <v>0</v>
      </c>
      <c r="AE192" s="75">
        <v>5033723.7</v>
      </c>
      <c r="AF192" s="75">
        <v>133427.54</v>
      </c>
      <c r="AG192" s="75">
        <v>128358.78</v>
      </c>
      <c r="AH192" s="75">
        <v>108156.85</v>
      </c>
      <c r="AI192" s="75">
        <v>20948.07</v>
      </c>
      <c r="AJ192" s="75">
        <v>80226.22</v>
      </c>
      <c r="AK192" s="75">
        <v>174494</v>
      </c>
      <c r="AL192" s="75">
        <v>118200</v>
      </c>
      <c r="AM192" s="75">
        <v>118975</v>
      </c>
      <c r="AN192" s="75">
        <v>79689.100000000006</v>
      </c>
      <c r="AO192" s="75">
        <v>124586</v>
      </c>
      <c r="AP192" s="75">
        <v>88255</v>
      </c>
      <c r="AQ192" s="75">
        <v>961692.63</v>
      </c>
      <c r="AR192" s="75">
        <v>8654</v>
      </c>
      <c r="AS192" s="75">
        <v>91525.86</v>
      </c>
      <c r="AT192" s="75">
        <v>118423</v>
      </c>
      <c r="AU192" s="75">
        <v>149362</v>
      </c>
      <c r="AV192" s="75">
        <v>10400</v>
      </c>
      <c r="AW192" s="75">
        <v>44997.2</v>
      </c>
      <c r="AX192" s="75">
        <v>947908.84</v>
      </c>
      <c r="AY192" s="75">
        <v>137900</v>
      </c>
      <c r="AZ192" s="75">
        <v>19050</v>
      </c>
      <c r="BA192" s="75">
        <v>333141.2</v>
      </c>
      <c r="BB192" s="75">
        <v>225700.75</v>
      </c>
      <c r="BC192" s="75">
        <v>60497.55</v>
      </c>
      <c r="BD192" s="75">
        <v>200520</v>
      </c>
      <c r="BE192" s="75">
        <v>870862.51</v>
      </c>
      <c r="BF192" s="75">
        <v>189288</v>
      </c>
      <c r="BG192" s="75">
        <v>20950</v>
      </c>
      <c r="BH192" s="75">
        <v>35300</v>
      </c>
      <c r="BI192" s="75">
        <v>5752545.0599999996</v>
      </c>
      <c r="BJ192" s="75">
        <v>1560946.3</v>
      </c>
      <c r="BK192" s="75">
        <v>143600</v>
      </c>
      <c r="BL192" s="75">
        <v>18310</v>
      </c>
      <c r="BM192" s="75">
        <v>21225</v>
      </c>
      <c r="BN192" s="75">
        <v>71885</v>
      </c>
      <c r="BO192" s="75">
        <v>10225</v>
      </c>
      <c r="BP192" s="75">
        <v>3602620.55</v>
      </c>
      <c r="BQ192" s="75">
        <v>65590.92</v>
      </c>
      <c r="BR192" s="75">
        <v>110460.44</v>
      </c>
      <c r="BS192" s="75">
        <v>57800</v>
      </c>
      <c r="BT192" s="75">
        <v>33775.4</v>
      </c>
      <c r="BU192" s="75">
        <v>1131785</v>
      </c>
      <c r="BV192" s="75">
        <v>59050</v>
      </c>
      <c r="BW192" s="75">
        <v>41685</v>
      </c>
      <c r="BX192" s="75">
        <v>76875</v>
      </c>
      <c r="BY192" s="76">
        <v>7480583.4800000023</v>
      </c>
    </row>
    <row r="193" spans="1:77" x14ac:dyDescent="0.2">
      <c r="A193" s="73" t="s">
        <v>557</v>
      </c>
      <c r="B193" s="74" t="s">
        <v>582</v>
      </c>
      <c r="C193" s="73" t="s">
        <v>583</v>
      </c>
      <c r="D193" s="75">
        <v>0</v>
      </c>
      <c r="E193" s="75">
        <v>0</v>
      </c>
      <c r="F193" s="75">
        <v>27820</v>
      </c>
      <c r="G193" s="75">
        <v>0</v>
      </c>
      <c r="H193" s="75">
        <v>0</v>
      </c>
      <c r="I193" s="75">
        <v>0</v>
      </c>
      <c r="J193" s="75">
        <v>2500</v>
      </c>
      <c r="K193" s="75">
        <v>69817.5</v>
      </c>
      <c r="L193" s="75">
        <v>0</v>
      </c>
      <c r="M193" s="75">
        <v>2680</v>
      </c>
      <c r="N193" s="75">
        <v>600</v>
      </c>
      <c r="O193" s="75">
        <v>0</v>
      </c>
      <c r="P193" s="75">
        <v>0</v>
      </c>
      <c r="Q193" s="75">
        <v>21517</v>
      </c>
      <c r="R193" s="75">
        <v>0</v>
      </c>
      <c r="S193" s="75">
        <v>0</v>
      </c>
      <c r="T193" s="75">
        <v>5938.75</v>
      </c>
      <c r="U193" s="75">
        <v>5250</v>
      </c>
      <c r="V193" s="75">
        <v>0</v>
      </c>
      <c r="W193" s="75">
        <v>63142.8</v>
      </c>
      <c r="X193" s="75">
        <v>1177</v>
      </c>
      <c r="Y193" s="75">
        <v>7971.5</v>
      </c>
      <c r="Z193" s="75">
        <v>321</v>
      </c>
      <c r="AA193" s="75">
        <v>4700</v>
      </c>
      <c r="AB193" s="75">
        <v>1400</v>
      </c>
      <c r="AC193" s="75">
        <v>0</v>
      </c>
      <c r="AD193" s="75">
        <v>0</v>
      </c>
      <c r="AE193" s="75">
        <v>0</v>
      </c>
      <c r="AF193" s="75">
        <v>0</v>
      </c>
      <c r="AG193" s="75">
        <v>0</v>
      </c>
      <c r="AH193" s="75">
        <v>0</v>
      </c>
      <c r="AI193" s="75">
        <v>0</v>
      </c>
      <c r="AJ193" s="75">
        <v>0</v>
      </c>
      <c r="AK193" s="75">
        <v>3000</v>
      </c>
      <c r="AL193" s="75">
        <v>4696</v>
      </c>
      <c r="AM193" s="75">
        <v>53180</v>
      </c>
      <c r="AN193" s="75">
        <v>0</v>
      </c>
      <c r="AO193" s="75">
        <v>7700</v>
      </c>
      <c r="AP193" s="75">
        <v>0</v>
      </c>
      <c r="AQ193" s="75">
        <v>0</v>
      </c>
      <c r="AR193" s="75">
        <v>21103</v>
      </c>
      <c r="AS193" s="75">
        <v>642</v>
      </c>
      <c r="AT193" s="75">
        <v>16823</v>
      </c>
      <c r="AU193" s="75">
        <v>17540</v>
      </c>
      <c r="AV193" s="75">
        <v>0</v>
      </c>
      <c r="AW193" s="75">
        <v>2200</v>
      </c>
      <c r="AX193" s="75">
        <v>787000</v>
      </c>
      <c r="AY193" s="75">
        <v>0</v>
      </c>
      <c r="AZ193" s="75">
        <v>0</v>
      </c>
      <c r="BA193" s="75">
        <v>14900</v>
      </c>
      <c r="BB193" s="75">
        <v>6420</v>
      </c>
      <c r="BC193" s="75">
        <v>2000</v>
      </c>
      <c r="BD193" s="75">
        <v>0</v>
      </c>
      <c r="BE193" s="75">
        <v>0</v>
      </c>
      <c r="BF193" s="75">
        <v>0</v>
      </c>
      <c r="BG193" s="75">
        <v>1050</v>
      </c>
      <c r="BH193" s="75">
        <v>2000</v>
      </c>
      <c r="BI193" s="75">
        <v>11770</v>
      </c>
      <c r="BJ193" s="75">
        <v>0</v>
      </c>
      <c r="BK193" s="75">
        <v>7950</v>
      </c>
      <c r="BL193" s="75">
        <v>9640</v>
      </c>
      <c r="BM193" s="75">
        <v>0</v>
      </c>
      <c r="BN193" s="75">
        <v>9000</v>
      </c>
      <c r="BO193" s="75">
        <v>2800</v>
      </c>
      <c r="BP193" s="75">
        <v>55602</v>
      </c>
      <c r="BQ193" s="75">
        <v>22760</v>
      </c>
      <c r="BR193" s="75">
        <v>5000</v>
      </c>
      <c r="BS193" s="75">
        <v>0</v>
      </c>
      <c r="BT193" s="75">
        <v>11600</v>
      </c>
      <c r="BU193" s="75">
        <v>0</v>
      </c>
      <c r="BV193" s="75">
        <v>7235</v>
      </c>
      <c r="BW193" s="75">
        <v>8500</v>
      </c>
      <c r="BX193" s="75">
        <v>50290</v>
      </c>
      <c r="BY193" s="76">
        <v>1318344.19</v>
      </c>
    </row>
    <row r="194" spans="1:77" x14ac:dyDescent="0.2">
      <c r="A194" s="73" t="s">
        <v>557</v>
      </c>
      <c r="B194" s="74" t="s">
        <v>584</v>
      </c>
      <c r="C194" s="73" t="s">
        <v>585</v>
      </c>
      <c r="D194" s="75">
        <v>1728837.46</v>
      </c>
      <c r="E194" s="75">
        <v>158838.95000000001</v>
      </c>
      <c r="F194" s="75">
        <v>161733.91</v>
      </c>
      <c r="G194" s="75">
        <v>17933.2</v>
      </c>
      <c r="H194" s="75">
        <v>80665.7</v>
      </c>
      <c r="I194" s="75">
        <v>46768.2</v>
      </c>
      <c r="J194" s="75">
        <v>2342400.21</v>
      </c>
      <c r="K194" s="75">
        <v>34000</v>
      </c>
      <c r="L194" s="75">
        <v>47486.6</v>
      </c>
      <c r="M194" s="75">
        <v>140060</v>
      </c>
      <c r="N194" s="75">
        <v>35310</v>
      </c>
      <c r="O194" s="75">
        <v>448126.4</v>
      </c>
      <c r="P194" s="75">
        <v>8239</v>
      </c>
      <c r="Q194" s="75">
        <v>23115</v>
      </c>
      <c r="R194" s="75">
        <v>0</v>
      </c>
      <c r="S194" s="75">
        <v>1872.5</v>
      </c>
      <c r="T194" s="75">
        <v>188016.3</v>
      </c>
      <c r="U194" s="75">
        <v>38016</v>
      </c>
      <c r="V194" s="75">
        <v>851458.1</v>
      </c>
      <c r="W194" s="75">
        <v>374233.03</v>
      </c>
      <c r="X194" s="75">
        <v>43754</v>
      </c>
      <c r="Y194" s="75">
        <v>73250</v>
      </c>
      <c r="Z194" s="75">
        <v>46590</v>
      </c>
      <c r="AA194" s="75">
        <v>0</v>
      </c>
      <c r="AB194" s="75">
        <v>171534</v>
      </c>
      <c r="AC194" s="75">
        <v>0</v>
      </c>
      <c r="AD194" s="75">
        <v>5000</v>
      </c>
      <c r="AE194" s="75">
        <v>245938</v>
      </c>
      <c r="AF194" s="75">
        <v>60399.56</v>
      </c>
      <c r="AG194" s="75">
        <v>54999.5</v>
      </c>
      <c r="AH194" s="75">
        <v>10165</v>
      </c>
      <c r="AI194" s="75">
        <v>46331</v>
      </c>
      <c r="AJ194" s="75">
        <v>11999.9</v>
      </c>
      <c r="AK194" s="75">
        <v>192697.9</v>
      </c>
      <c r="AL194" s="75">
        <v>29585</v>
      </c>
      <c r="AM194" s="75">
        <v>27318</v>
      </c>
      <c r="AN194" s="75">
        <v>131826</v>
      </c>
      <c r="AO194" s="75">
        <v>429198</v>
      </c>
      <c r="AP194" s="75">
        <v>37350.720000000001</v>
      </c>
      <c r="AQ194" s="75">
        <v>11321.25</v>
      </c>
      <c r="AR194" s="75">
        <v>16276</v>
      </c>
      <c r="AS194" s="75">
        <v>32601.8</v>
      </c>
      <c r="AT194" s="75">
        <v>140619.29999999999</v>
      </c>
      <c r="AU194" s="75">
        <v>65550.399999999994</v>
      </c>
      <c r="AV194" s="75">
        <v>160625</v>
      </c>
      <c r="AW194" s="75">
        <v>0</v>
      </c>
      <c r="AX194" s="75">
        <v>0</v>
      </c>
      <c r="AY194" s="75">
        <v>0</v>
      </c>
      <c r="AZ194" s="75">
        <v>35625</v>
      </c>
      <c r="BA194" s="75">
        <v>47701</v>
      </c>
      <c r="BB194" s="75">
        <v>168312.12</v>
      </c>
      <c r="BC194" s="75">
        <v>34211.14</v>
      </c>
      <c r="BD194" s="75">
        <v>0</v>
      </c>
      <c r="BE194" s="75">
        <v>302504.05</v>
      </c>
      <c r="BF194" s="75">
        <v>48750</v>
      </c>
      <c r="BG194" s="75">
        <v>11540</v>
      </c>
      <c r="BH194" s="75">
        <v>940</v>
      </c>
      <c r="BI194" s="75">
        <v>457042</v>
      </c>
      <c r="BJ194" s="75">
        <v>85338.84</v>
      </c>
      <c r="BK194" s="75">
        <v>274724.3</v>
      </c>
      <c r="BL194" s="75">
        <v>85642.8</v>
      </c>
      <c r="BM194" s="75">
        <v>4800</v>
      </c>
      <c r="BN194" s="75">
        <v>287013.3</v>
      </c>
      <c r="BO194" s="75">
        <v>0</v>
      </c>
      <c r="BP194" s="75">
        <v>395314.16</v>
      </c>
      <c r="BQ194" s="75">
        <v>2672</v>
      </c>
      <c r="BR194" s="75">
        <v>0</v>
      </c>
      <c r="BS194" s="75">
        <v>2996</v>
      </c>
      <c r="BT194" s="75">
        <v>32096.6</v>
      </c>
      <c r="BU194" s="75">
        <v>1819</v>
      </c>
      <c r="BV194" s="75">
        <v>3800</v>
      </c>
      <c r="BW194" s="75">
        <v>0</v>
      </c>
      <c r="BX194" s="75">
        <v>0</v>
      </c>
      <c r="BY194" s="76">
        <v>138787.5</v>
      </c>
    </row>
    <row r="195" spans="1:77" x14ac:dyDescent="0.2">
      <c r="A195" s="73" t="s">
        <v>557</v>
      </c>
      <c r="B195" s="74" t="s">
        <v>586</v>
      </c>
      <c r="C195" s="73" t="s">
        <v>587</v>
      </c>
      <c r="D195" s="75">
        <v>384357</v>
      </c>
      <c r="E195" s="75">
        <v>115500</v>
      </c>
      <c r="F195" s="75">
        <v>182126.33</v>
      </c>
      <c r="G195" s="75">
        <v>88450</v>
      </c>
      <c r="H195" s="75">
        <v>60776</v>
      </c>
      <c r="I195" s="75">
        <v>18965</v>
      </c>
      <c r="J195" s="75">
        <v>546747.09</v>
      </c>
      <c r="K195" s="75">
        <v>14980</v>
      </c>
      <c r="L195" s="75">
        <v>0</v>
      </c>
      <c r="M195" s="75">
        <v>246956</v>
      </c>
      <c r="N195" s="75">
        <v>0</v>
      </c>
      <c r="O195" s="75">
        <v>80250</v>
      </c>
      <c r="P195" s="75">
        <v>96696.5</v>
      </c>
      <c r="Q195" s="75">
        <v>9844</v>
      </c>
      <c r="R195" s="75">
        <v>0</v>
      </c>
      <c r="S195" s="75">
        <v>24499.98</v>
      </c>
      <c r="T195" s="75">
        <v>0</v>
      </c>
      <c r="U195" s="75">
        <v>0</v>
      </c>
      <c r="V195" s="75">
        <v>516700</v>
      </c>
      <c r="W195" s="75">
        <v>63665</v>
      </c>
      <c r="X195" s="75">
        <v>39055</v>
      </c>
      <c r="Y195" s="75">
        <v>153123.42000000001</v>
      </c>
      <c r="Z195" s="75">
        <v>0</v>
      </c>
      <c r="AA195" s="75">
        <v>0</v>
      </c>
      <c r="AB195" s="75">
        <v>10700</v>
      </c>
      <c r="AC195" s="75">
        <v>0</v>
      </c>
      <c r="AD195" s="75">
        <v>109765.95</v>
      </c>
      <c r="AE195" s="75">
        <v>1900188.05</v>
      </c>
      <c r="AF195" s="75">
        <v>0</v>
      </c>
      <c r="AG195" s="75">
        <v>0</v>
      </c>
      <c r="AH195" s="75">
        <v>0</v>
      </c>
      <c r="AI195" s="75">
        <v>0</v>
      </c>
      <c r="AJ195" s="75">
        <v>0</v>
      </c>
      <c r="AK195" s="75">
        <v>0</v>
      </c>
      <c r="AL195" s="75">
        <v>0</v>
      </c>
      <c r="AM195" s="75">
        <v>0</v>
      </c>
      <c r="AN195" s="75">
        <v>0</v>
      </c>
      <c r="AO195" s="75">
        <v>0</v>
      </c>
      <c r="AP195" s="75">
        <v>0</v>
      </c>
      <c r="AQ195" s="75">
        <v>183368.14</v>
      </c>
      <c r="AR195" s="75">
        <v>0</v>
      </c>
      <c r="AS195" s="75">
        <v>0</v>
      </c>
      <c r="AT195" s="75">
        <v>0</v>
      </c>
      <c r="AU195" s="75">
        <v>0</v>
      </c>
      <c r="AV195" s="75">
        <v>0</v>
      </c>
      <c r="AW195" s="75">
        <v>0</v>
      </c>
      <c r="AX195" s="75">
        <v>313640</v>
      </c>
      <c r="AY195" s="75">
        <v>0</v>
      </c>
      <c r="AZ195" s="75">
        <v>0</v>
      </c>
      <c r="BA195" s="75">
        <v>0</v>
      </c>
      <c r="BB195" s="75">
        <v>172077.4</v>
      </c>
      <c r="BC195" s="75">
        <v>171467.5</v>
      </c>
      <c r="BD195" s="75">
        <v>136068.28</v>
      </c>
      <c r="BE195" s="75">
        <v>0</v>
      </c>
      <c r="BF195" s="75">
        <v>0</v>
      </c>
      <c r="BG195" s="75">
        <v>0</v>
      </c>
      <c r="BH195" s="75">
        <v>0</v>
      </c>
      <c r="BI195" s="75">
        <v>1568703.1</v>
      </c>
      <c r="BJ195" s="75">
        <v>300069</v>
      </c>
      <c r="BK195" s="75">
        <v>0</v>
      </c>
      <c r="BL195" s="75">
        <v>0</v>
      </c>
      <c r="BM195" s="75">
        <v>0</v>
      </c>
      <c r="BN195" s="75">
        <v>0</v>
      </c>
      <c r="BO195" s="75">
        <v>1520</v>
      </c>
      <c r="BP195" s="75">
        <v>0</v>
      </c>
      <c r="BQ195" s="75">
        <v>0</v>
      </c>
      <c r="BR195" s="75">
        <v>0</v>
      </c>
      <c r="BS195" s="75">
        <v>0</v>
      </c>
      <c r="BT195" s="75">
        <v>183505</v>
      </c>
      <c r="BU195" s="75">
        <v>433671.01</v>
      </c>
      <c r="BV195" s="75">
        <v>0</v>
      </c>
      <c r="BW195" s="75">
        <v>0</v>
      </c>
      <c r="BX195" s="75">
        <v>0</v>
      </c>
      <c r="BY195" s="76">
        <v>28840716.359999999</v>
      </c>
    </row>
    <row r="196" spans="1:77" x14ac:dyDescent="0.2">
      <c r="A196" s="73" t="s">
        <v>557</v>
      </c>
      <c r="B196" s="74" t="s">
        <v>588</v>
      </c>
      <c r="C196" s="73" t="s">
        <v>589</v>
      </c>
      <c r="D196" s="75">
        <v>0</v>
      </c>
      <c r="E196" s="75">
        <v>0</v>
      </c>
      <c r="F196" s="75">
        <v>0</v>
      </c>
      <c r="G196" s="75">
        <v>0</v>
      </c>
      <c r="H196" s="75">
        <v>0</v>
      </c>
      <c r="I196" s="75">
        <v>0</v>
      </c>
      <c r="J196" s="75">
        <v>0</v>
      </c>
      <c r="K196" s="75">
        <v>0</v>
      </c>
      <c r="L196" s="75">
        <v>49000</v>
      </c>
      <c r="M196" s="75">
        <v>0</v>
      </c>
      <c r="N196" s="75">
        <v>0</v>
      </c>
      <c r="O196" s="75">
        <v>84000</v>
      </c>
      <c r="P196" s="75">
        <v>0</v>
      </c>
      <c r="Q196" s="75">
        <v>470211.84000000003</v>
      </c>
      <c r="R196" s="75">
        <v>0</v>
      </c>
      <c r="S196" s="75">
        <v>0</v>
      </c>
      <c r="T196" s="75">
        <v>89100</v>
      </c>
      <c r="U196" s="75">
        <v>0</v>
      </c>
      <c r="V196" s="75">
        <v>0</v>
      </c>
      <c r="W196" s="75">
        <v>0</v>
      </c>
      <c r="X196" s="75">
        <v>0</v>
      </c>
      <c r="Y196" s="75">
        <v>80000</v>
      </c>
      <c r="Z196" s="75">
        <v>330000</v>
      </c>
      <c r="AA196" s="75">
        <v>0</v>
      </c>
      <c r="AB196" s="75">
        <v>0</v>
      </c>
      <c r="AC196" s="75">
        <v>0</v>
      </c>
      <c r="AD196" s="75">
        <v>28500</v>
      </c>
      <c r="AE196" s="75">
        <v>0</v>
      </c>
      <c r="AF196" s="75">
        <v>0</v>
      </c>
      <c r="AG196" s="75">
        <v>0</v>
      </c>
      <c r="AH196" s="75">
        <v>0</v>
      </c>
      <c r="AI196" s="75">
        <v>0</v>
      </c>
      <c r="AJ196" s="75">
        <v>27650</v>
      </c>
      <c r="AK196" s="75">
        <v>0</v>
      </c>
      <c r="AL196" s="75">
        <v>0</v>
      </c>
      <c r="AM196" s="75">
        <v>65600</v>
      </c>
      <c r="AN196" s="75">
        <v>30000</v>
      </c>
      <c r="AO196" s="75">
        <v>63000</v>
      </c>
      <c r="AP196" s="75">
        <v>0</v>
      </c>
      <c r="AQ196" s="75">
        <v>0</v>
      </c>
      <c r="AR196" s="75">
        <v>98110</v>
      </c>
      <c r="AS196" s="75">
        <v>0</v>
      </c>
      <c r="AT196" s="75">
        <v>0</v>
      </c>
      <c r="AU196" s="75">
        <v>0</v>
      </c>
      <c r="AV196" s="75">
        <v>0</v>
      </c>
      <c r="AW196" s="75">
        <v>0</v>
      </c>
      <c r="AX196" s="75">
        <v>0</v>
      </c>
      <c r="AY196" s="75">
        <v>274166.69</v>
      </c>
      <c r="AZ196" s="75">
        <v>0</v>
      </c>
      <c r="BA196" s="75">
        <v>0</v>
      </c>
      <c r="BB196" s="75">
        <v>0</v>
      </c>
      <c r="BC196" s="75">
        <v>19660</v>
      </c>
      <c r="BD196" s="75">
        <v>0</v>
      </c>
      <c r="BE196" s="75">
        <v>98000</v>
      </c>
      <c r="BF196" s="75">
        <v>202860</v>
      </c>
      <c r="BG196" s="75">
        <v>0</v>
      </c>
      <c r="BH196" s="75">
        <v>0</v>
      </c>
      <c r="BI196" s="75">
        <v>280484</v>
      </c>
      <c r="BJ196" s="75">
        <v>0</v>
      </c>
      <c r="BK196" s="75">
        <v>48000</v>
      </c>
      <c r="BL196" s="75">
        <v>0</v>
      </c>
      <c r="BM196" s="75">
        <v>4266</v>
      </c>
      <c r="BN196" s="75">
        <v>0</v>
      </c>
      <c r="BO196" s="75">
        <v>0</v>
      </c>
      <c r="BP196" s="75">
        <v>0</v>
      </c>
      <c r="BQ196" s="75">
        <v>0</v>
      </c>
      <c r="BR196" s="75">
        <v>18190</v>
      </c>
      <c r="BS196" s="75">
        <v>0</v>
      </c>
      <c r="BT196" s="75">
        <v>0</v>
      </c>
      <c r="BU196" s="75">
        <v>0</v>
      </c>
      <c r="BV196" s="75">
        <v>0</v>
      </c>
      <c r="BW196" s="75">
        <v>0</v>
      </c>
      <c r="BX196" s="75">
        <v>0</v>
      </c>
      <c r="BY196" s="76">
        <v>709519.40000000014</v>
      </c>
    </row>
    <row r="197" spans="1:77" x14ac:dyDescent="0.2">
      <c r="A197" s="73" t="s">
        <v>557</v>
      </c>
      <c r="B197" s="74" t="s">
        <v>590</v>
      </c>
      <c r="C197" s="73" t="s">
        <v>591</v>
      </c>
      <c r="D197" s="75">
        <v>15081801.039999999</v>
      </c>
      <c r="E197" s="75">
        <v>20350</v>
      </c>
      <c r="F197" s="75">
        <v>265295.84000000003</v>
      </c>
      <c r="G197" s="75">
        <v>0</v>
      </c>
      <c r="H197" s="75">
        <v>0</v>
      </c>
      <c r="I197" s="75">
        <v>0</v>
      </c>
      <c r="J197" s="75">
        <v>7448746.0099999998</v>
      </c>
      <c r="K197" s="75">
        <v>1104935</v>
      </c>
      <c r="L197" s="75">
        <v>71800</v>
      </c>
      <c r="M197" s="75">
        <v>256721</v>
      </c>
      <c r="N197" s="75">
        <v>0</v>
      </c>
      <c r="O197" s="75">
        <v>0</v>
      </c>
      <c r="P197" s="75">
        <v>0</v>
      </c>
      <c r="Q197" s="75">
        <v>1242900.01</v>
      </c>
      <c r="R197" s="75">
        <v>0</v>
      </c>
      <c r="S197" s="75">
        <v>0</v>
      </c>
      <c r="T197" s="75">
        <v>0</v>
      </c>
      <c r="U197" s="75">
        <v>48150</v>
      </c>
      <c r="V197" s="75">
        <v>544500</v>
      </c>
      <c r="W197" s="75">
        <v>464530.75</v>
      </c>
      <c r="X197" s="75">
        <v>91382</v>
      </c>
      <c r="Y197" s="75">
        <v>139000</v>
      </c>
      <c r="Z197" s="75">
        <v>28000</v>
      </c>
      <c r="AA197" s="75">
        <v>0</v>
      </c>
      <c r="AB197" s="75">
        <v>225000</v>
      </c>
      <c r="AC197" s="75">
        <v>0</v>
      </c>
      <c r="AD197" s="75">
        <v>0</v>
      </c>
      <c r="AE197" s="75">
        <v>1675696</v>
      </c>
      <c r="AF197" s="75">
        <v>7200</v>
      </c>
      <c r="AG197" s="75">
        <v>0</v>
      </c>
      <c r="AH197" s="75">
        <v>100</v>
      </c>
      <c r="AI197" s="75">
        <v>0</v>
      </c>
      <c r="AJ197" s="75">
        <v>18813.810000000001</v>
      </c>
      <c r="AK197" s="75">
        <v>0</v>
      </c>
      <c r="AL197" s="75">
        <v>38500</v>
      </c>
      <c r="AM197" s="75">
        <v>42799.98</v>
      </c>
      <c r="AN197" s="75">
        <v>10000</v>
      </c>
      <c r="AO197" s="75">
        <v>0</v>
      </c>
      <c r="AP197" s="75">
        <v>0</v>
      </c>
      <c r="AQ197" s="75">
        <v>181916.5</v>
      </c>
      <c r="AR197" s="75">
        <v>0</v>
      </c>
      <c r="AS197" s="75">
        <v>20000</v>
      </c>
      <c r="AT197" s="75">
        <v>0</v>
      </c>
      <c r="AU197" s="75">
        <v>0</v>
      </c>
      <c r="AV197" s="75">
        <v>0</v>
      </c>
      <c r="AW197" s="75">
        <v>120000</v>
      </c>
      <c r="AX197" s="75">
        <v>1182719.5</v>
      </c>
      <c r="AY197" s="75">
        <v>128329</v>
      </c>
      <c r="AZ197" s="75">
        <v>5000</v>
      </c>
      <c r="BA197" s="75">
        <v>52333.34</v>
      </c>
      <c r="BB197" s="75">
        <v>0</v>
      </c>
      <c r="BC197" s="75">
        <v>0</v>
      </c>
      <c r="BD197" s="75">
        <v>0</v>
      </c>
      <c r="BE197" s="75">
        <v>0</v>
      </c>
      <c r="BF197" s="75">
        <v>26800</v>
      </c>
      <c r="BG197" s="75">
        <v>0</v>
      </c>
      <c r="BH197" s="75">
        <v>0</v>
      </c>
      <c r="BI197" s="75">
        <v>1284265.82</v>
      </c>
      <c r="BJ197" s="75">
        <v>0</v>
      </c>
      <c r="BK197" s="75">
        <v>4000</v>
      </c>
      <c r="BL197" s="75">
        <v>4494</v>
      </c>
      <c r="BM197" s="75">
        <v>0</v>
      </c>
      <c r="BN197" s="75">
        <v>0</v>
      </c>
      <c r="BO197" s="75">
        <v>57142</v>
      </c>
      <c r="BP197" s="75">
        <v>3208086.55</v>
      </c>
      <c r="BQ197" s="75">
        <v>0</v>
      </c>
      <c r="BR197" s="75">
        <v>5285.8</v>
      </c>
      <c r="BS197" s="75">
        <v>0</v>
      </c>
      <c r="BT197" s="75">
        <v>1200</v>
      </c>
      <c r="BU197" s="75">
        <v>0</v>
      </c>
      <c r="BV197" s="75">
        <v>0</v>
      </c>
      <c r="BW197" s="75">
        <v>0</v>
      </c>
      <c r="BX197" s="75">
        <v>0</v>
      </c>
      <c r="BY197" s="76">
        <v>7283915.7899999991</v>
      </c>
    </row>
    <row r="198" spans="1:77" x14ac:dyDescent="0.2">
      <c r="A198" s="73" t="s">
        <v>557</v>
      </c>
      <c r="B198" s="74" t="s">
        <v>592</v>
      </c>
      <c r="C198" s="73" t="s">
        <v>593</v>
      </c>
      <c r="D198" s="75">
        <v>1902709.9</v>
      </c>
      <c r="E198" s="75">
        <v>0</v>
      </c>
      <c r="F198" s="75">
        <v>308550</v>
      </c>
      <c r="G198" s="75">
        <v>15087</v>
      </c>
      <c r="H198" s="75">
        <v>0</v>
      </c>
      <c r="I198" s="75">
        <v>0</v>
      </c>
      <c r="J198" s="75">
        <v>1472401.44</v>
      </c>
      <c r="K198" s="75">
        <v>147660</v>
      </c>
      <c r="L198" s="75">
        <v>259485.7</v>
      </c>
      <c r="M198" s="75">
        <v>0</v>
      </c>
      <c r="N198" s="75">
        <v>8132</v>
      </c>
      <c r="O198" s="75">
        <v>26500</v>
      </c>
      <c r="P198" s="75">
        <v>531854.13</v>
      </c>
      <c r="Q198" s="75">
        <v>519413.01</v>
      </c>
      <c r="R198" s="75">
        <v>0</v>
      </c>
      <c r="S198" s="75">
        <v>0</v>
      </c>
      <c r="T198" s="75">
        <v>61980</v>
      </c>
      <c r="U198" s="75">
        <v>329300</v>
      </c>
      <c r="V198" s="75">
        <v>200241.94</v>
      </c>
      <c r="W198" s="75">
        <v>165440</v>
      </c>
      <c r="X198" s="75">
        <v>66022.5</v>
      </c>
      <c r="Y198" s="75">
        <v>49500</v>
      </c>
      <c r="Z198" s="75">
        <v>71000</v>
      </c>
      <c r="AA198" s="75">
        <v>0</v>
      </c>
      <c r="AB198" s="75">
        <v>63200</v>
      </c>
      <c r="AC198" s="75">
        <v>5350</v>
      </c>
      <c r="AD198" s="75">
        <v>13053</v>
      </c>
      <c r="AE198" s="75">
        <v>350138.7</v>
      </c>
      <c r="AF198" s="75">
        <v>0</v>
      </c>
      <c r="AG198" s="75">
        <v>0</v>
      </c>
      <c r="AH198" s="75">
        <v>38000</v>
      </c>
      <c r="AI198" s="75">
        <v>3400</v>
      </c>
      <c r="AJ198" s="75">
        <v>38250</v>
      </c>
      <c r="AK198" s="75">
        <v>0</v>
      </c>
      <c r="AL198" s="75">
        <v>43950</v>
      </c>
      <c r="AM198" s="75">
        <v>0</v>
      </c>
      <c r="AN198" s="75">
        <v>0</v>
      </c>
      <c r="AO198" s="75">
        <v>0</v>
      </c>
      <c r="AP198" s="75">
        <v>7300</v>
      </c>
      <c r="AQ198" s="75">
        <v>0</v>
      </c>
      <c r="AR198" s="75">
        <v>0</v>
      </c>
      <c r="AS198" s="75">
        <v>0</v>
      </c>
      <c r="AT198" s="75">
        <v>23100</v>
      </c>
      <c r="AU198" s="75">
        <v>26900</v>
      </c>
      <c r="AV198" s="75">
        <v>0</v>
      </c>
      <c r="AW198" s="75">
        <v>36600</v>
      </c>
      <c r="AX198" s="75">
        <v>38500</v>
      </c>
      <c r="AY198" s="75">
        <v>4300</v>
      </c>
      <c r="AZ198" s="75">
        <v>43315</v>
      </c>
      <c r="BA198" s="75">
        <v>14819.5</v>
      </c>
      <c r="BB198" s="75">
        <v>0</v>
      </c>
      <c r="BC198" s="75">
        <v>32100</v>
      </c>
      <c r="BD198" s="75">
        <v>97900</v>
      </c>
      <c r="BE198" s="75">
        <v>0</v>
      </c>
      <c r="BF198" s="75">
        <v>53000</v>
      </c>
      <c r="BG198" s="75">
        <v>2500</v>
      </c>
      <c r="BH198" s="75">
        <v>9416</v>
      </c>
      <c r="BI198" s="75">
        <v>0</v>
      </c>
      <c r="BJ198" s="75">
        <v>431850</v>
      </c>
      <c r="BK198" s="75">
        <v>122900.2</v>
      </c>
      <c r="BL198" s="75">
        <v>26850</v>
      </c>
      <c r="BM198" s="75">
        <v>17200</v>
      </c>
      <c r="BN198" s="75">
        <v>94450</v>
      </c>
      <c r="BO198" s="75">
        <v>78400</v>
      </c>
      <c r="BP198" s="75">
        <v>342250.44</v>
      </c>
      <c r="BQ198" s="75">
        <v>0</v>
      </c>
      <c r="BR198" s="75">
        <v>0</v>
      </c>
      <c r="BS198" s="75">
        <v>0</v>
      </c>
      <c r="BT198" s="75">
        <v>34694.699999999997</v>
      </c>
      <c r="BU198" s="75">
        <v>0</v>
      </c>
      <c r="BV198" s="75">
        <v>55562.3</v>
      </c>
      <c r="BW198" s="75">
        <v>0</v>
      </c>
      <c r="BX198" s="75">
        <v>0</v>
      </c>
      <c r="BY198" s="76">
        <v>2710273.8700000006</v>
      </c>
    </row>
    <row r="199" spans="1:77" x14ac:dyDescent="0.2">
      <c r="A199" s="73" t="s">
        <v>557</v>
      </c>
      <c r="B199" s="74" t="s">
        <v>594</v>
      </c>
      <c r="C199" s="73" t="s">
        <v>595</v>
      </c>
      <c r="D199" s="75">
        <v>0</v>
      </c>
      <c r="E199" s="75">
        <v>0</v>
      </c>
      <c r="F199" s="75">
        <v>0</v>
      </c>
      <c r="G199" s="75">
        <v>0</v>
      </c>
      <c r="H199" s="75">
        <v>0</v>
      </c>
      <c r="I199" s="75">
        <v>0</v>
      </c>
      <c r="J199" s="75">
        <v>0</v>
      </c>
      <c r="K199" s="75">
        <v>0</v>
      </c>
      <c r="L199" s="75">
        <v>15690</v>
      </c>
      <c r="M199" s="75">
        <v>0</v>
      </c>
      <c r="N199" s="75">
        <v>0</v>
      </c>
      <c r="O199" s="75">
        <v>8000</v>
      </c>
      <c r="P199" s="75">
        <v>10790</v>
      </c>
      <c r="Q199" s="75">
        <v>0</v>
      </c>
      <c r="R199" s="75">
        <v>0</v>
      </c>
      <c r="S199" s="75">
        <v>0</v>
      </c>
      <c r="T199" s="75">
        <v>0</v>
      </c>
      <c r="U199" s="75">
        <v>0</v>
      </c>
      <c r="V199" s="75">
        <v>0</v>
      </c>
      <c r="W199" s="75">
        <v>0</v>
      </c>
      <c r="X199" s="75">
        <v>0</v>
      </c>
      <c r="Y199" s="75">
        <v>143150</v>
      </c>
      <c r="Z199" s="75">
        <v>0</v>
      </c>
      <c r="AA199" s="75">
        <v>0</v>
      </c>
      <c r="AB199" s="75">
        <v>0</v>
      </c>
      <c r="AC199" s="75">
        <v>0</v>
      </c>
      <c r="AD199" s="75">
        <v>0</v>
      </c>
      <c r="AE199" s="75">
        <v>0</v>
      </c>
      <c r="AF199" s="75">
        <v>0</v>
      </c>
      <c r="AG199" s="75">
        <v>0</v>
      </c>
      <c r="AH199" s="75">
        <v>500</v>
      </c>
      <c r="AI199" s="75">
        <v>0</v>
      </c>
      <c r="AJ199" s="75">
        <v>0</v>
      </c>
      <c r="AK199" s="75">
        <v>0</v>
      </c>
      <c r="AL199" s="75">
        <v>0</v>
      </c>
      <c r="AM199" s="75">
        <v>0</v>
      </c>
      <c r="AN199" s="75">
        <v>0</v>
      </c>
      <c r="AO199" s="75">
        <v>0</v>
      </c>
      <c r="AP199" s="75">
        <v>0</v>
      </c>
      <c r="AQ199" s="75">
        <v>0</v>
      </c>
      <c r="AR199" s="75">
        <v>0</v>
      </c>
      <c r="AS199" s="75">
        <v>0</v>
      </c>
      <c r="AT199" s="75">
        <v>74186</v>
      </c>
      <c r="AU199" s="75">
        <v>9500</v>
      </c>
      <c r="AV199" s="75">
        <v>0</v>
      </c>
      <c r="AW199" s="75">
        <v>0</v>
      </c>
      <c r="AX199" s="75">
        <v>0</v>
      </c>
      <c r="AY199" s="75">
        <v>0</v>
      </c>
      <c r="AZ199" s="75">
        <v>0</v>
      </c>
      <c r="BA199" s="75">
        <v>0</v>
      </c>
      <c r="BB199" s="75">
        <v>0</v>
      </c>
      <c r="BC199" s="75">
        <v>0</v>
      </c>
      <c r="BD199" s="75">
        <v>0</v>
      </c>
      <c r="BE199" s="75">
        <v>0</v>
      </c>
      <c r="BF199" s="75">
        <v>0</v>
      </c>
      <c r="BG199" s="75">
        <v>0</v>
      </c>
      <c r="BH199" s="75">
        <v>0</v>
      </c>
      <c r="BI199" s="75">
        <v>0</v>
      </c>
      <c r="BJ199" s="75">
        <v>0</v>
      </c>
      <c r="BK199" s="75">
        <v>66498.8</v>
      </c>
      <c r="BL199" s="75">
        <v>0</v>
      </c>
      <c r="BM199" s="75">
        <v>0</v>
      </c>
      <c r="BN199" s="75">
        <v>14850</v>
      </c>
      <c r="BO199" s="75">
        <v>0</v>
      </c>
      <c r="BP199" s="75">
        <v>0</v>
      </c>
      <c r="BQ199" s="75">
        <v>0</v>
      </c>
      <c r="BR199" s="75">
        <v>0</v>
      </c>
      <c r="BS199" s="75">
        <v>0</v>
      </c>
      <c r="BT199" s="75">
        <v>0</v>
      </c>
      <c r="BU199" s="75">
        <v>102500</v>
      </c>
      <c r="BV199" s="75">
        <v>0</v>
      </c>
      <c r="BW199" s="75">
        <v>0</v>
      </c>
      <c r="BX199" s="75">
        <v>0</v>
      </c>
      <c r="BY199" s="76">
        <v>1203969.95</v>
      </c>
    </row>
    <row r="200" spans="1:77" x14ac:dyDescent="0.2">
      <c r="A200" s="73" t="s">
        <v>557</v>
      </c>
      <c r="B200" s="74" t="s">
        <v>596</v>
      </c>
      <c r="C200" s="73" t="s">
        <v>597</v>
      </c>
      <c r="D200" s="75">
        <v>8111600</v>
      </c>
      <c r="E200" s="75">
        <v>0</v>
      </c>
      <c r="F200" s="75">
        <v>2732720</v>
      </c>
      <c r="G200" s="75">
        <v>1333600</v>
      </c>
      <c r="H200" s="75">
        <v>758275</v>
      </c>
      <c r="I200" s="75">
        <v>0</v>
      </c>
      <c r="J200" s="75">
        <v>4990522.5</v>
      </c>
      <c r="K200" s="75">
        <v>2018998.77</v>
      </c>
      <c r="L200" s="75">
        <v>39215</v>
      </c>
      <c r="M200" s="75">
        <v>4714000</v>
      </c>
      <c r="N200" s="75">
        <v>562275</v>
      </c>
      <c r="O200" s="75">
        <v>0</v>
      </c>
      <c r="P200" s="75">
        <v>2807874.78</v>
      </c>
      <c r="Q200" s="75">
        <v>5220872.4000000004</v>
      </c>
      <c r="R200" s="75">
        <v>48600</v>
      </c>
      <c r="S200" s="75">
        <v>1249084.81</v>
      </c>
      <c r="T200" s="75">
        <v>830640</v>
      </c>
      <c r="U200" s="75">
        <v>0</v>
      </c>
      <c r="V200" s="75">
        <v>11566204.539999999</v>
      </c>
      <c r="W200" s="75">
        <v>0</v>
      </c>
      <c r="X200" s="75">
        <v>409436</v>
      </c>
      <c r="Y200" s="75">
        <v>45000</v>
      </c>
      <c r="Z200" s="75">
        <v>699300</v>
      </c>
      <c r="AA200" s="75">
        <v>0</v>
      </c>
      <c r="AB200" s="75">
        <v>0</v>
      </c>
      <c r="AC200" s="75">
        <v>78600</v>
      </c>
      <c r="AD200" s="75">
        <v>0</v>
      </c>
      <c r="AE200" s="75">
        <v>12697044.039999999</v>
      </c>
      <c r="AF200" s="75">
        <v>545673.78</v>
      </c>
      <c r="AG200" s="75">
        <v>272040</v>
      </c>
      <c r="AH200" s="75">
        <v>0</v>
      </c>
      <c r="AI200" s="75">
        <v>405799.98</v>
      </c>
      <c r="AJ200" s="75">
        <v>20670</v>
      </c>
      <c r="AK200" s="75">
        <v>480931.86</v>
      </c>
      <c r="AL200" s="75">
        <v>0</v>
      </c>
      <c r="AM200" s="75">
        <v>264240</v>
      </c>
      <c r="AN200" s="75">
        <v>0</v>
      </c>
      <c r="AO200" s="75">
        <v>414090</v>
      </c>
      <c r="AP200" s="75">
        <v>221002</v>
      </c>
      <c r="AQ200" s="75">
        <v>140040</v>
      </c>
      <c r="AR200" s="75">
        <v>132440</v>
      </c>
      <c r="AS200" s="75">
        <v>0</v>
      </c>
      <c r="AT200" s="75">
        <v>447780</v>
      </c>
      <c r="AU200" s="75">
        <v>0</v>
      </c>
      <c r="AV200" s="75">
        <v>0</v>
      </c>
      <c r="AW200" s="75">
        <v>420000</v>
      </c>
      <c r="AX200" s="75">
        <v>3446217.91</v>
      </c>
      <c r="AY200" s="75">
        <v>578269.07999999996</v>
      </c>
      <c r="AZ200" s="75">
        <v>0</v>
      </c>
      <c r="BA200" s="75">
        <v>56000</v>
      </c>
      <c r="BB200" s="75">
        <v>1558702</v>
      </c>
      <c r="BC200" s="75">
        <v>338496</v>
      </c>
      <c r="BD200" s="75">
        <v>2121396</v>
      </c>
      <c r="BE200" s="75">
        <v>1236900</v>
      </c>
      <c r="BF200" s="75">
        <v>0</v>
      </c>
      <c r="BG200" s="75">
        <v>0</v>
      </c>
      <c r="BH200" s="75">
        <v>113778</v>
      </c>
      <c r="BI200" s="75">
        <v>6008618.4000000004</v>
      </c>
      <c r="BJ200" s="75">
        <v>0</v>
      </c>
      <c r="BK200" s="75">
        <v>123900</v>
      </c>
      <c r="BL200" s="75">
        <v>0</v>
      </c>
      <c r="BM200" s="75">
        <v>0</v>
      </c>
      <c r="BN200" s="75">
        <v>0</v>
      </c>
      <c r="BO200" s="75">
        <v>69300</v>
      </c>
      <c r="BP200" s="75">
        <v>0</v>
      </c>
      <c r="BQ200" s="75">
        <v>0</v>
      </c>
      <c r="BR200" s="75">
        <v>0</v>
      </c>
      <c r="BS200" s="75">
        <v>0</v>
      </c>
      <c r="BT200" s="75">
        <v>0</v>
      </c>
      <c r="BU200" s="75">
        <v>0</v>
      </c>
      <c r="BV200" s="75">
        <v>498834</v>
      </c>
      <c r="BW200" s="75">
        <v>0</v>
      </c>
      <c r="BX200" s="75">
        <v>0</v>
      </c>
      <c r="BY200" s="76">
        <v>8067208.25</v>
      </c>
    </row>
    <row r="201" spans="1:77" x14ac:dyDescent="0.2">
      <c r="A201" s="73" t="s">
        <v>557</v>
      </c>
      <c r="B201" s="74" t="s">
        <v>598</v>
      </c>
      <c r="C201" s="73" t="s">
        <v>599</v>
      </c>
      <c r="D201" s="75">
        <v>0</v>
      </c>
      <c r="E201" s="75">
        <v>0</v>
      </c>
      <c r="F201" s="75">
        <v>0</v>
      </c>
      <c r="G201" s="75">
        <v>0</v>
      </c>
      <c r="H201" s="75">
        <v>0</v>
      </c>
      <c r="I201" s="75">
        <v>105900</v>
      </c>
      <c r="J201" s="75">
        <v>0</v>
      </c>
      <c r="K201" s="75">
        <v>0</v>
      </c>
      <c r="L201" s="75">
        <v>145270</v>
      </c>
      <c r="M201" s="75">
        <v>0</v>
      </c>
      <c r="N201" s="75">
        <v>0</v>
      </c>
      <c r="O201" s="75">
        <v>0</v>
      </c>
      <c r="P201" s="75">
        <v>0</v>
      </c>
      <c r="Q201" s="75">
        <v>2302883.29</v>
      </c>
      <c r="R201" s="75">
        <v>179510</v>
      </c>
      <c r="S201" s="75">
        <v>685590</v>
      </c>
      <c r="T201" s="75">
        <v>0</v>
      </c>
      <c r="U201" s="75">
        <v>0</v>
      </c>
      <c r="V201" s="75">
        <v>0</v>
      </c>
      <c r="W201" s="75">
        <v>0</v>
      </c>
      <c r="X201" s="75">
        <v>0</v>
      </c>
      <c r="Y201" s="75">
        <v>0</v>
      </c>
      <c r="Z201" s="75">
        <v>0</v>
      </c>
      <c r="AA201" s="75">
        <v>0</v>
      </c>
      <c r="AB201" s="75">
        <v>0</v>
      </c>
      <c r="AC201" s="75">
        <v>234430</v>
      </c>
      <c r="AD201" s="75">
        <v>148330</v>
      </c>
      <c r="AE201" s="75">
        <v>0</v>
      </c>
      <c r="AF201" s="75">
        <v>0</v>
      </c>
      <c r="AG201" s="75">
        <v>0</v>
      </c>
      <c r="AH201" s="75">
        <v>0</v>
      </c>
      <c r="AI201" s="75">
        <v>0</v>
      </c>
      <c r="AJ201" s="75">
        <v>0</v>
      </c>
      <c r="AK201" s="75">
        <v>0</v>
      </c>
      <c r="AL201" s="75">
        <v>0</v>
      </c>
      <c r="AM201" s="75">
        <v>36600</v>
      </c>
      <c r="AN201" s="75">
        <v>246751.92</v>
      </c>
      <c r="AO201" s="75">
        <v>0</v>
      </c>
      <c r="AP201" s="75">
        <v>0</v>
      </c>
      <c r="AQ201" s="75">
        <v>0</v>
      </c>
      <c r="AR201" s="75">
        <v>0</v>
      </c>
      <c r="AS201" s="75">
        <v>0</v>
      </c>
      <c r="AT201" s="75">
        <v>0</v>
      </c>
      <c r="AU201" s="75">
        <v>0</v>
      </c>
      <c r="AV201" s="75">
        <v>14095</v>
      </c>
      <c r="AW201" s="75">
        <v>0</v>
      </c>
      <c r="AX201" s="75">
        <v>0</v>
      </c>
      <c r="AY201" s="75">
        <v>297670</v>
      </c>
      <c r="AZ201" s="75">
        <v>719760</v>
      </c>
      <c r="BA201" s="75">
        <v>0</v>
      </c>
      <c r="BB201" s="75">
        <v>0</v>
      </c>
      <c r="BC201" s="75">
        <v>0</v>
      </c>
      <c r="BD201" s="75">
        <v>0</v>
      </c>
      <c r="BE201" s="75">
        <v>0</v>
      </c>
      <c r="BF201" s="75">
        <v>0</v>
      </c>
      <c r="BG201" s="75">
        <v>78570</v>
      </c>
      <c r="BH201" s="75">
        <v>106995</v>
      </c>
      <c r="BI201" s="75">
        <v>0</v>
      </c>
      <c r="BJ201" s="75">
        <v>0</v>
      </c>
      <c r="BK201" s="75">
        <v>18000</v>
      </c>
      <c r="BL201" s="75">
        <v>0</v>
      </c>
      <c r="BM201" s="75">
        <v>184425</v>
      </c>
      <c r="BN201" s="75">
        <v>0</v>
      </c>
      <c r="BO201" s="75">
        <v>43500</v>
      </c>
      <c r="BP201" s="75">
        <v>0</v>
      </c>
      <c r="BQ201" s="75">
        <v>0</v>
      </c>
      <c r="BR201" s="75">
        <v>0</v>
      </c>
      <c r="BS201" s="75">
        <v>0</v>
      </c>
      <c r="BT201" s="75">
        <v>0</v>
      </c>
      <c r="BU201" s="75">
        <v>0</v>
      </c>
      <c r="BV201" s="75">
        <v>464833</v>
      </c>
      <c r="BW201" s="75">
        <v>183176</v>
      </c>
      <c r="BX201" s="75">
        <v>237420</v>
      </c>
      <c r="BY201" s="76">
        <v>3463781.63</v>
      </c>
    </row>
    <row r="202" spans="1:77" x14ac:dyDescent="0.2">
      <c r="A202" s="73" t="s">
        <v>557</v>
      </c>
      <c r="B202" s="74" t="s">
        <v>600</v>
      </c>
      <c r="C202" s="73" t="s">
        <v>601</v>
      </c>
      <c r="D202" s="75">
        <v>32400</v>
      </c>
      <c r="E202" s="75">
        <v>0</v>
      </c>
      <c r="F202" s="75">
        <v>0</v>
      </c>
      <c r="G202" s="75">
        <v>0</v>
      </c>
      <c r="H202" s="75">
        <v>0</v>
      </c>
      <c r="I202" s="75">
        <v>0</v>
      </c>
      <c r="J202" s="75">
        <v>210272</v>
      </c>
      <c r="K202" s="75">
        <v>0</v>
      </c>
      <c r="L202" s="75">
        <v>0</v>
      </c>
      <c r="M202" s="75">
        <v>0</v>
      </c>
      <c r="N202" s="75">
        <v>0</v>
      </c>
      <c r="O202" s="75">
        <v>0</v>
      </c>
      <c r="P202" s="75">
        <v>0</v>
      </c>
      <c r="Q202" s="75">
        <v>130660</v>
      </c>
      <c r="R202" s="75">
        <v>0</v>
      </c>
      <c r="S202" s="75">
        <v>0</v>
      </c>
      <c r="T202" s="75">
        <v>0</v>
      </c>
      <c r="U202" s="75">
        <v>0</v>
      </c>
      <c r="V202" s="75">
        <v>0</v>
      </c>
      <c r="W202" s="75">
        <v>0</v>
      </c>
      <c r="X202" s="75">
        <v>0</v>
      </c>
      <c r="Y202" s="75">
        <v>9600</v>
      </c>
      <c r="Z202" s="75">
        <v>0</v>
      </c>
      <c r="AA202" s="75">
        <v>0</v>
      </c>
      <c r="AB202" s="75">
        <v>0</v>
      </c>
      <c r="AC202" s="75">
        <v>0</v>
      </c>
      <c r="AD202" s="75">
        <v>0</v>
      </c>
      <c r="AE202" s="75">
        <v>60380</v>
      </c>
      <c r="AF202" s="75">
        <v>0</v>
      </c>
      <c r="AG202" s="75">
        <v>0</v>
      </c>
      <c r="AH202" s="75">
        <v>0</v>
      </c>
      <c r="AI202" s="75">
        <v>0</v>
      </c>
      <c r="AJ202" s="75">
        <v>0</v>
      </c>
      <c r="AK202" s="75">
        <v>0</v>
      </c>
      <c r="AL202" s="75">
        <v>0</v>
      </c>
      <c r="AM202" s="75">
        <v>0</v>
      </c>
      <c r="AN202" s="75">
        <v>0</v>
      </c>
      <c r="AO202" s="75">
        <v>0</v>
      </c>
      <c r="AP202" s="75">
        <v>0</v>
      </c>
      <c r="AQ202" s="75">
        <v>26600</v>
      </c>
      <c r="AR202" s="75">
        <v>0</v>
      </c>
      <c r="AS202" s="75">
        <v>0</v>
      </c>
      <c r="AT202" s="75">
        <v>0</v>
      </c>
      <c r="AU202" s="75">
        <v>0</v>
      </c>
      <c r="AV202" s="75">
        <v>0</v>
      </c>
      <c r="AW202" s="75">
        <v>0</v>
      </c>
      <c r="AX202" s="75">
        <v>0</v>
      </c>
      <c r="AY202" s="75">
        <v>0</v>
      </c>
      <c r="AZ202" s="75">
        <v>0</v>
      </c>
      <c r="BA202" s="75">
        <v>0</v>
      </c>
      <c r="BB202" s="75">
        <v>0</v>
      </c>
      <c r="BC202" s="75">
        <v>0</v>
      </c>
      <c r="BD202" s="75">
        <v>0</v>
      </c>
      <c r="BE202" s="75">
        <v>35600</v>
      </c>
      <c r="BF202" s="75">
        <v>8000</v>
      </c>
      <c r="BG202" s="75">
        <v>0</v>
      </c>
      <c r="BH202" s="75">
        <v>0</v>
      </c>
      <c r="BI202" s="75">
        <v>8800</v>
      </c>
      <c r="BJ202" s="75">
        <v>0</v>
      </c>
      <c r="BK202" s="75">
        <v>0</v>
      </c>
      <c r="BL202" s="75">
        <v>0</v>
      </c>
      <c r="BM202" s="75">
        <v>48134</v>
      </c>
      <c r="BN202" s="75">
        <v>0</v>
      </c>
      <c r="BO202" s="75">
        <v>0</v>
      </c>
      <c r="BP202" s="75">
        <v>0</v>
      </c>
      <c r="BQ202" s="75">
        <v>0</v>
      </c>
      <c r="BR202" s="75">
        <v>0</v>
      </c>
      <c r="BS202" s="75">
        <v>0</v>
      </c>
      <c r="BT202" s="75">
        <v>0</v>
      </c>
      <c r="BU202" s="75">
        <v>0</v>
      </c>
      <c r="BV202" s="75">
        <v>0</v>
      </c>
      <c r="BW202" s="75">
        <v>0</v>
      </c>
      <c r="BX202" s="75">
        <v>0</v>
      </c>
      <c r="BY202" s="76">
        <v>758410</v>
      </c>
    </row>
    <row r="203" spans="1:77" x14ac:dyDescent="0.2">
      <c r="A203" s="73" t="s">
        <v>557</v>
      </c>
      <c r="B203" s="74" t="s">
        <v>602</v>
      </c>
      <c r="C203" s="73" t="s">
        <v>603</v>
      </c>
      <c r="D203" s="75">
        <v>0</v>
      </c>
      <c r="E203" s="75">
        <v>0</v>
      </c>
      <c r="F203" s="75">
        <v>824971.42</v>
      </c>
      <c r="G203" s="75">
        <v>434546</v>
      </c>
      <c r="H203" s="75">
        <v>0</v>
      </c>
      <c r="I203" s="75">
        <v>0</v>
      </c>
      <c r="J203" s="75">
        <v>0</v>
      </c>
      <c r="K203" s="75">
        <v>1024758</v>
      </c>
      <c r="L203" s="75">
        <v>0</v>
      </c>
      <c r="M203" s="75">
        <v>0</v>
      </c>
      <c r="N203" s="75">
        <v>0</v>
      </c>
      <c r="O203" s="75">
        <v>878864</v>
      </c>
      <c r="P203" s="75">
        <v>0</v>
      </c>
      <c r="Q203" s="75">
        <v>461324</v>
      </c>
      <c r="R203" s="75">
        <v>0</v>
      </c>
      <c r="S203" s="75">
        <v>77040</v>
      </c>
      <c r="T203" s="75">
        <v>251130</v>
      </c>
      <c r="U203" s="75">
        <v>0</v>
      </c>
      <c r="V203" s="75">
        <v>1375641.3</v>
      </c>
      <c r="W203" s="75">
        <v>1087821</v>
      </c>
      <c r="X203" s="75">
        <v>0</v>
      </c>
      <c r="Y203" s="75">
        <v>0</v>
      </c>
      <c r="Z203" s="75">
        <v>0</v>
      </c>
      <c r="AA203" s="75">
        <v>0</v>
      </c>
      <c r="AB203" s="75">
        <v>0</v>
      </c>
      <c r="AC203" s="75">
        <v>0</v>
      </c>
      <c r="AD203" s="75">
        <v>269055</v>
      </c>
      <c r="AE203" s="75">
        <v>0</v>
      </c>
      <c r="AF203" s="75">
        <v>239680</v>
      </c>
      <c r="AG203" s="75">
        <v>0</v>
      </c>
      <c r="AH203" s="75">
        <v>101500</v>
      </c>
      <c r="AI203" s="75">
        <v>0</v>
      </c>
      <c r="AJ203" s="75">
        <v>0</v>
      </c>
      <c r="AK203" s="75">
        <v>0</v>
      </c>
      <c r="AL203" s="75">
        <v>0</v>
      </c>
      <c r="AM203" s="75">
        <v>0</v>
      </c>
      <c r="AN203" s="75">
        <v>0</v>
      </c>
      <c r="AO203" s="75">
        <v>0</v>
      </c>
      <c r="AP203" s="75">
        <v>0</v>
      </c>
      <c r="AQ203" s="75">
        <v>0</v>
      </c>
      <c r="AR203" s="75">
        <v>0</v>
      </c>
      <c r="AS203" s="75">
        <v>0</v>
      </c>
      <c r="AT203" s="75">
        <v>0</v>
      </c>
      <c r="AU203" s="75">
        <v>0</v>
      </c>
      <c r="AV203" s="75">
        <v>0</v>
      </c>
      <c r="AW203" s="75">
        <v>0</v>
      </c>
      <c r="AX203" s="75">
        <v>0</v>
      </c>
      <c r="AY203" s="75">
        <v>178500</v>
      </c>
      <c r="AZ203" s="75">
        <v>0</v>
      </c>
      <c r="BA203" s="75">
        <v>0</v>
      </c>
      <c r="BB203" s="75">
        <v>0</v>
      </c>
      <c r="BC203" s="75">
        <v>0</v>
      </c>
      <c r="BD203" s="75">
        <v>0</v>
      </c>
      <c r="BE203" s="75">
        <v>0</v>
      </c>
      <c r="BF203" s="75">
        <v>193056.2</v>
      </c>
      <c r="BG203" s="75">
        <v>0</v>
      </c>
      <c r="BH203" s="75">
        <v>15500</v>
      </c>
      <c r="BI203" s="75">
        <v>695487.2</v>
      </c>
      <c r="BJ203" s="75">
        <v>0</v>
      </c>
      <c r="BK203" s="75">
        <v>346680</v>
      </c>
      <c r="BL203" s="75">
        <v>0</v>
      </c>
      <c r="BM203" s="75">
        <v>112572</v>
      </c>
      <c r="BN203" s="75">
        <v>290500</v>
      </c>
      <c r="BO203" s="75">
        <v>128400</v>
      </c>
      <c r="BP203" s="75">
        <v>0</v>
      </c>
      <c r="BQ203" s="75">
        <v>0</v>
      </c>
      <c r="BR203" s="75">
        <v>0</v>
      </c>
      <c r="BS203" s="75">
        <v>0</v>
      </c>
      <c r="BT203" s="75">
        <v>0</v>
      </c>
      <c r="BU203" s="75">
        <v>293520</v>
      </c>
      <c r="BV203" s="75">
        <v>0</v>
      </c>
      <c r="BW203" s="75">
        <v>0</v>
      </c>
      <c r="BX203" s="75">
        <v>0</v>
      </c>
      <c r="BY203" s="76">
        <v>27270519.689900003</v>
      </c>
    </row>
    <row r="204" spans="1:77" x14ac:dyDescent="0.2">
      <c r="A204" s="73" t="s">
        <v>557</v>
      </c>
      <c r="B204" s="74" t="s">
        <v>604</v>
      </c>
      <c r="C204" s="73" t="s">
        <v>605</v>
      </c>
      <c r="D204" s="75">
        <v>4274730.5999999996</v>
      </c>
      <c r="E204" s="75">
        <v>0</v>
      </c>
      <c r="F204" s="75">
        <v>2085051.43</v>
      </c>
      <c r="G204" s="75">
        <v>0</v>
      </c>
      <c r="H204" s="75">
        <v>0</v>
      </c>
      <c r="I204" s="75">
        <v>0</v>
      </c>
      <c r="J204" s="75">
        <v>0</v>
      </c>
      <c r="K204" s="75">
        <v>1573350.7</v>
      </c>
      <c r="L204" s="75">
        <v>65684.100000000006</v>
      </c>
      <c r="M204" s="75">
        <v>1031936</v>
      </c>
      <c r="N204" s="75">
        <v>0</v>
      </c>
      <c r="O204" s="75">
        <v>0</v>
      </c>
      <c r="P204" s="75">
        <v>1950624.6</v>
      </c>
      <c r="Q204" s="75">
        <v>1664006.02</v>
      </c>
      <c r="R204" s="75">
        <v>0</v>
      </c>
      <c r="S204" s="75">
        <v>446147.56</v>
      </c>
      <c r="T204" s="75">
        <v>110385</v>
      </c>
      <c r="U204" s="75">
        <v>0</v>
      </c>
      <c r="V204" s="75">
        <v>4307112.5599999996</v>
      </c>
      <c r="W204" s="75">
        <v>0</v>
      </c>
      <c r="X204" s="75">
        <v>0</v>
      </c>
      <c r="Y204" s="75">
        <v>0</v>
      </c>
      <c r="Z204" s="75">
        <v>0</v>
      </c>
      <c r="AA204" s="75">
        <v>0</v>
      </c>
      <c r="AB204" s="75">
        <v>0</v>
      </c>
      <c r="AC204" s="75">
        <v>0</v>
      </c>
      <c r="AD204" s="75">
        <v>0</v>
      </c>
      <c r="AE204" s="75">
        <v>8232694.6500000004</v>
      </c>
      <c r="AF204" s="75">
        <v>0</v>
      </c>
      <c r="AG204" s="75">
        <v>0</v>
      </c>
      <c r="AH204" s="75">
        <v>0</v>
      </c>
      <c r="AI204" s="75">
        <v>0</v>
      </c>
      <c r="AJ204" s="75">
        <v>0</v>
      </c>
      <c r="AK204" s="75">
        <v>0</v>
      </c>
      <c r="AL204" s="75">
        <v>0</v>
      </c>
      <c r="AM204" s="75">
        <v>0</v>
      </c>
      <c r="AN204" s="75">
        <v>0</v>
      </c>
      <c r="AO204" s="75">
        <v>0</v>
      </c>
      <c r="AP204" s="75">
        <v>0</v>
      </c>
      <c r="AQ204" s="75">
        <v>0</v>
      </c>
      <c r="AR204" s="75">
        <v>0</v>
      </c>
      <c r="AS204" s="75">
        <v>0</v>
      </c>
      <c r="AT204" s="75">
        <v>0</v>
      </c>
      <c r="AU204" s="75">
        <v>0</v>
      </c>
      <c r="AV204" s="75">
        <v>0</v>
      </c>
      <c r="AW204" s="75">
        <v>0</v>
      </c>
      <c r="AX204" s="75">
        <v>5346522.68</v>
      </c>
      <c r="AY204" s="75">
        <v>0</v>
      </c>
      <c r="AZ204" s="75">
        <v>343343</v>
      </c>
      <c r="BA204" s="75">
        <v>454707</v>
      </c>
      <c r="BB204" s="75">
        <v>0</v>
      </c>
      <c r="BC204" s="75">
        <v>0</v>
      </c>
      <c r="BD204" s="75">
        <v>0</v>
      </c>
      <c r="BE204" s="75">
        <v>969472</v>
      </c>
      <c r="BF204" s="75">
        <v>334584.59999999998</v>
      </c>
      <c r="BG204" s="75">
        <v>0</v>
      </c>
      <c r="BH204" s="75">
        <v>0</v>
      </c>
      <c r="BI204" s="75">
        <v>0</v>
      </c>
      <c r="BJ204" s="75">
        <v>0</v>
      </c>
      <c r="BK204" s="75">
        <v>42000</v>
      </c>
      <c r="BL204" s="75">
        <v>0</v>
      </c>
      <c r="BM204" s="75">
        <v>0</v>
      </c>
      <c r="BN204" s="75">
        <v>0</v>
      </c>
      <c r="BO204" s="75">
        <v>0</v>
      </c>
      <c r="BP204" s="75">
        <v>0</v>
      </c>
      <c r="BQ204" s="75">
        <v>0</v>
      </c>
      <c r="BR204" s="75">
        <v>0</v>
      </c>
      <c r="BS204" s="75">
        <v>0</v>
      </c>
      <c r="BT204" s="75">
        <v>0</v>
      </c>
      <c r="BU204" s="75">
        <v>0</v>
      </c>
      <c r="BV204" s="75">
        <v>0</v>
      </c>
      <c r="BW204" s="75">
        <v>0</v>
      </c>
      <c r="BX204" s="75">
        <v>0</v>
      </c>
      <c r="BY204" s="76">
        <v>43462402.189999998</v>
      </c>
    </row>
    <row r="205" spans="1:77" x14ac:dyDescent="0.2">
      <c r="A205" s="73" t="s">
        <v>557</v>
      </c>
      <c r="B205" s="74" t="s">
        <v>606</v>
      </c>
      <c r="C205" s="73" t="s">
        <v>607</v>
      </c>
      <c r="D205" s="75">
        <v>2081949.41</v>
      </c>
      <c r="E205" s="75">
        <v>302767</v>
      </c>
      <c r="F205" s="75">
        <v>311221.3</v>
      </c>
      <c r="G205" s="75">
        <v>131410</v>
      </c>
      <c r="H205" s="75">
        <v>114074.47</v>
      </c>
      <c r="I205" s="75">
        <v>83432</v>
      </c>
      <c r="J205" s="75">
        <v>2020566.28</v>
      </c>
      <c r="K205" s="75">
        <v>213850</v>
      </c>
      <c r="L205" s="75">
        <v>103526.25</v>
      </c>
      <c r="M205" s="75">
        <v>1697541.56</v>
      </c>
      <c r="N205" s="75">
        <v>38425</v>
      </c>
      <c r="O205" s="75">
        <v>176050</v>
      </c>
      <c r="P205" s="75">
        <v>364781</v>
      </c>
      <c r="Q205" s="75">
        <v>445990</v>
      </c>
      <c r="R205" s="75">
        <v>0</v>
      </c>
      <c r="S205" s="75">
        <v>208950</v>
      </c>
      <c r="T205" s="75">
        <v>252040</v>
      </c>
      <c r="U205" s="75">
        <v>45633</v>
      </c>
      <c r="V205" s="75">
        <v>1838726.4</v>
      </c>
      <c r="W205" s="75">
        <v>199764.25</v>
      </c>
      <c r="X205" s="75">
        <v>117653.98</v>
      </c>
      <c r="Y205" s="75">
        <v>494868</v>
      </c>
      <c r="Z205" s="75">
        <v>48437.5</v>
      </c>
      <c r="AA205" s="75">
        <v>61402</v>
      </c>
      <c r="AB205" s="75">
        <v>179650</v>
      </c>
      <c r="AC205" s="75">
        <v>47506.25</v>
      </c>
      <c r="AD205" s="75">
        <v>70410</v>
      </c>
      <c r="AE205" s="75">
        <v>1694912.7</v>
      </c>
      <c r="AF205" s="75">
        <v>178559</v>
      </c>
      <c r="AG205" s="75">
        <v>54630.15</v>
      </c>
      <c r="AH205" s="75">
        <v>105435</v>
      </c>
      <c r="AI205" s="75">
        <v>72742</v>
      </c>
      <c r="AJ205" s="75">
        <v>170568.5</v>
      </c>
      <c r="AK205" s="75">
        <v>111035</v>
      </c>
      <c r="AL205" s="75">
        <v>106464</v>
      </c>
      <c r="AM205" s="75">
        <v>145800</v>
      </c>
      <c r="AN205" s="75">
        <v>76033.5</v>
      </c>
      <c r="AO205" s="75">
        <v>182832</v>
      </c>
      <c r="AP205" s="75">
        <v>68209</v>
      </c>
      <c r="AQ205" s="75">
        <v>215569.75</v>
      </c>
      <c r="AR205" s="75">
        <v>3500</v>
      </c>
      <c r="AS205" s="75">
        <v>49644</v>
      </c>
      <c r="AT205" s="75">
        <v>67392</v>
      </c>
      <c r="AU205" s="75">
        <v>27840</v>
      </c>
      <c r="AV205" s="75">
        <v>0</v>
      </c>
      <c r="AW205" s="75">
        <v>67536</v>
      </c>
      <c r="AX205" s="75">
        <v>800668</v>
      </c>
      <c r="AY205" s="75">
        <v>186239</v>
      </c>
      <c r="AZ205" s="75">
        <v>137834</v>
      </c>
      <c r="BA205" s="75">
        <v>441822.75</v>
      </c>
      <c r="BB205" s="75">
        <v>220231.8</v>
      </c>
      <c r="BC205" s="75">
        <v>102792.5</v>
      </c>
      <c r="BD205" s="75">
        <v>190614</v>
      </c>
      <c r="BE205" s="75">
        <v>271474</v>
      </c>
      <c r="BF205" s="75">
        <v>154757</v>
      </c>
      <c r="BG205" s="75">
        <v>27401</v>
      </c>
      <c r="BH205" s="75">
        <v>17303.27</v>
      </c>
      <c r="BI205" s="75">
        <v>1230737</v>
      </c>
      <c r="BJ205" s="75">
        <v>518904</v>
      </c>
      <c r="BK205" s="75">
        <v>72440</v>
      </c>
      <c r="BL205" s="75">
        <v>61182</v>
      </c>
      <c r="BM205" s="75">
        <v>62571</v>
      </c>
      <c r="BN205" s="75">
        <v>101185</v>
      </c>
      <c r="BO205" s="75">
        <v>24748</v>
      </c>
      <c r="BP205" s="75">
        <v>848025.25</v>
      </c>
      <c r="BQ205" s="75">
        <v>86937</v>
      </c>
      <c r="BR205" s="75">
        <v>116558</v>
      </c>
      <c r="BS205" s="75">
        <v>211868</v>
      </c>
      <c r="BT205" s="75">
        <v>125848</v>
      </c>
      <c r="BU205" s="75">
        <v>299364</v>
      </c>
      <c r="BV205" s="75">
        <v>104918</v>
      </c>
      <c r="BW205" s="75">
        <v>83303</v>
      </c>
      <c r="BX205" s="75">
        <v>138262</v>
      </c>
      <c r="BY205" s="76">
        <v>4761001.5999999996</v>
      </c>
    </row>
    <row r="206" spans="1:77" x14ac:dyDescent="0.2">
      <c r="A206" s="73" t="s">
        <v>557</v>
      </c>
      <c r="B206" s="74" t="s">
        <v>608</v>
      </c>
      <c r="C206" s="73" t="s">
        <v>609</v>
      </c>
      <c r="D206" s="75">
        <v>10103950.18</v>
      </c>
      <c r="E206" s="75">
        <v>1888071.74</v>
      </c>
      <c r="F206" s="75">
        <v>0</v>
      </c>
      <c r="G206" s="75">
        <v>0</v>
      </c>
      <c r="H206" s="75">
        <v>209058.09</v>
      </c>
      <c r="I206" s="75">
        <v>6360</v>
      </c>
      <c r="J206" s="75">
        <v>2254660</v>
      </c>
      <c r="K206" s="75">
        <v>98709</v>
      </c>
      <c r="L206" s="75">
        <v>0</v>
      </c>
      <c r="M206" s="75">
        <v>548920</v>
      </c>
      <c r="N206" s="75">
        <v>107000</v>
      </c>
      <c r="O206" s="75">
        <v>1816749.5</v>
      </c>
      <c r="P206" s="75">
        <v>0</v>
      </c>
      <c r="Q206" s="75">
        <v>0</v>
      </c>
      <c r="R206" s="75">
        <v>0</v>
      </c>
      <c r="S206" s="75">
        <v>0</v>
      </c>
      <c r="T206" s="75">
        <v>0</v>
      </c>
      <c r="U206" s="75">
        <v>0</v>
      </c>
      <c r="V206" s="75">
        <v>6568460</v>
      </c>
      <c r="W206" s="75">
        <v>19000</v>
      </c>
      <c r="X206" s="75">
        <v>0</v>
      </c>
      <c r="Y206" s="75">
        <v>2914990</v>
      </c>
      <c r="Z206" s="75">
        <v>7343531</v>
      </c>
      <c r="AA206" s="75">
        <v>1652194.6</v>
      </c>
      <c r="AB206" s="75">
        <v>290190</v>
      </c>
      <c r="AC206" s="75">
        <v>11200</v>
      </c>
      <c r="AD206" s="75">
        <v>12647.4</v>
      </c>
      <c r="AE206" s="75">
        <v>510000</v>
      </c>
      <c r="AF206" s="75">
        <v>0</v>
      </c>
      <c r="AG206" s="75">
        <v>0</v>
      </c>
      <c r="AH206" s="75">
        <v>0</v>
      </c>
      <c r="AI206" s="75">
        <v>40455</v>
      </c>
      <c r="AJ206" s="75">
        <v>0</v>
      </c>
      <c r="AK206" s="75">
        <v>0</v>
      </c>
      <c r="AL206" s="75">
        <v>0</v>
      </c>
      <c r="AM206" s="75">
        <v>0</v>
      </c>
      <c r="AN206" s="75">
        <v>0</v>
      </c>
      <c r="AO206" s="75">
        <v>0</v>
      </c>
      <c r="AP206" s="75">
        <v>0</v>
      </c>
      <c r="AQ206" s="75">
        <v>716285.2</v>
      </c>
      <c r="AR206" s="75">
        <v>3840</v>
      </c>
      <c r="AS206" s="75">
        <v>0</v>
      </c>
      <c r="AT206" s="75">
        <v>3360</v>
      </c>
      <c r="AU206" s="75">
        <v>0</v>
      </c>
      <c r="AV206" s="75">
        <v>0</v>
      </c>
      <c r="AW206" s="75">
        <v>1800</v>
      </c>
      <c r="AX206" s="75">
        <v>487750</v>
      </c>
      <c r="AY206" s="75">
        <v>409960</v>
      </c>
      <c r="AZ206" s="75">
        <v>3316080</v>
      </c>
      <c r="BA206" s="75">
        <v>0</v>
      </c>
      <c r="BB206" s="75">
        <v>4000</v>
      </c>
      <c r="BC206" s="75">
        <v>0</v>
      </c>
      <c r="BD206" s="75">
        <v>2904.15</v>
      </c>
      <c r="BE206" s="75">
        <v>0</v>
      </c>
      <c r="BF206" s="75">
        <v>0</v>
      </c>
      <c r="BG206" s="75">
        <v>0</v>
      </c>
      <c r="BH206" s="75">
        <v>0</v>
      </c>
      <c r="BI206" s="75">
        <v>0</v>
      </c>
      <c r="BJ206" s="75">
        <v>0</v>
      </c>
      <c r="BK206" s="75">
        <v>0</v>
      </c>
      <c r="BL206" s="75">
        <v>0</v>
      </c>
      <c r="BM206" s="75">
        <v>0</v>
      </c>
      <c r="BN206" s="75">
        <v>513310</v>
      </c>
      <c r="BO206" s="75">
        <v>0</v>
      </c>
      <c r="BP206" s="75">
        <v>5641200</v>
      </c>
      <c r="BQ206" s="75">
        <v>0</v>
      </c>
      <c r="BR206" s="75">
        <v>0</v>
      </c>
      <c r="BS206" s="75">
        <v>159602.75</v>
      </c>
      <c r="BT206" s="75">
        <v>0</v>
      </c>
      <c r="BU206" s="75">
        <v>13799620</v>
      </c>
      <c r="BV206" s="75">
        <v>0</v>
      </c>
      <c r="BW206" s="75">
        <v>175000</v>
      </c>
      <c r="BX206" s="75">
        <v>0</v>
      </c>
      <c r="BY206" s="76">
        <v>1432903</v>
      </c>
    </row>
    <row r="207" spans="1:77" x14ac:dyDescent="0.2">
      <c r="A207" s="73" t="s">
        <v>557</v>
      </c>
      <c r="B207" s="74" t="s">
        <v>610</v>
      </c>
      <c r="C207" s="73" t="s">
        <v>611</v>
      </c>
      <c r="D207" s="75">
        <v>11444949.779999999</v>
      </c>
      <c r="E207" s="75">
        <v>3215096.15</v>
      </c>
      <c r="F207" s="75">
        <v>1409735.67</v>
      </c>
      <c r="G207" s="75">
        <v>1320100.1100000001</v>
      </c>
      <c r="H207" s="75">
        <v>2410105.9300000002</v>
      </c>
      <c r="I207" s="75">
        <v>1558626.15</v>
      </c>
      <c r="J207" s="75">
        <v>21322471.030000001</v>
      </c>
      <c r="K207" s="75">
        <v>5182996.03</v>
      </c>
      <c r="L207" s="75">
        <v>933551.44</v>
      </c>
      <c r="M207" s="75">
        <v>1618820.45</v>
      </c>
      <c r="N207" s="75">
        <v>112727.23</v>
      </c>
      <c r="O207" s="75">
        <v>1723357.94</v>
      </c>
      <c r="P207" s="75">
        <v>4004353.99</v>
      </c>
      <c r="Q207" s="75">
        <v>5567946.1699999999</v>
      </c>
      <c r="R207" s="75">
        <v>1039702.75</v>
      </c>
      <c r="S207" s="75">
        <v>1199748.32</v>
      </c>
      <c r="T207" s="75">
        <v>1303783.92</v>
      </c>
      <c r="U207" s="75">
        <v>5713670.1279999996</v>
      </c>
      <c r="V207" s="75">
        <v>17730283.75</v>
      </c>
      <c r="W207" s="75">
        <v>2022391.81</v>
      </c>
      <c r="X207" s="75">
        <v>428119.5</v>
      </c>
      <c r="Y207" s="75">
        <v>1760387.2</v>
      </c>
      <c r="Z207" s="75">
        <v>969623.23</v>
      </c>
      <c r="AA207" s="75">
        <v>300252</v>
      </c>
      <c r="AB207" s="75">
        <v>1152552.6499999999</v>
      </c>
      <c r="AC207" s="75">
        <v>797680.48</v>
      </c>
      <c r="AD207" s="75">
        <v>379569.51</v>
      </c>
      <c r="AE207" s="75">
        <v>11048657.529999999</v>
      </c>
      <c r="AF207" s="75">
        <v>1371867.75</v>
      </c>
      <c r="AG207" s="75">
        <v>223554</v>
      </c>
      <c r="AH207" s="75">
        <v>217669.72</v>
      </c>
      <c r="AI207" s="75">
        <v>250927.4</v>
      </c>
      <c r="AJ207" s="75">
        <v>143598.9</v>
      </c>
      <c r="AK207" s="75">
        <v>1007528.68</v>
      </c>
      <c r="AL207" s="75">
        <v>55175</v>
      </c>
      <c r="AM207" s="75">
        <v>5984508.79</v>
      </c>
      <c r="AN207" s="75">
        <v>174109</v>
      </c>
      <c r="AO207" s="75">
        <v>469059</v>
      </c>
      <c r="AP207" s="75">
        <v>269676.02</v>
      </c>
      <c r="AQ207" s="75">
        <v>1800239.52</v>
      </c>
      <c r="AR207" s="75">
        <v>2137802.2000000002</v>
      </c>
      <c r="AS207" s="75">
        <v>62976</v>
      </c>
      <c r="AT207" s="75">
        <v>186277.5</v>
      </c>
      <c r="AU207" s="75">
        <v>442259.99</v>
      </c>
      <c r="AV207" s="75">
        <v>953508.79</v>
      </c>
      <c r="AW207" s="75">
        <v>743131.71</v>
      </c>
      <c r="AX207" s="75">
        <v>5916669.46</v>
      </c>
      <c r="AY207" s="75">
        <v>2285494.1</v>
      </c>
      <c r="AZ207" s="75">
        <v>233655.65</v>
      </c>
      <c r="BA207" s="75">
        <v>1157967.08</v>
      </c>
      <c r="BB207" s="75">
        <v>1596334.94</v>
      </c>
      <c r="BC207" s="75">
        <v>11234187.5</v>
      </c>
      <c r="BD207" s="75">
        <v>1340342.4399000001</v>
      </c>
      <c r="BE207" s="75">
        <v>8241872.5099999998</v>
      </c>
      <c r="BF207" s="75">
        <v>108387.69</v>
      </c>
      <c r="BG207" s="75">
        <v>125781.66</v>
      </c>
      <c r="BH207" s="75">
        <v>1016502.5</v>
      </c>
      <c r="BI207" s="75">
        <v>28504216.550000001</v>
      </c>
      <c r="BJ207" s="75">
        <v>2352282.7999999998</v>
      </c>
      <c r="BK207" s="75">
        <v>1058742.55</v>
      </c>
      <c r="BL207" s="75">
        <v>32433</v>
      </c>
      <c r="BM207" s="75">
        <v>594235</v>
      </c>
      <c r="BN207" s="75">
        <v>2212918.83</v>
      </c>
      <c r="BO207" s="75">
        <v>439708.8</v>
      </c>
      <c r="BP207" s="75">
        <v>717011.02</v>
      </c>
      <c r="BQ207" s="75">
        <v>414719.92</v>
      </c>
      <c r="BR207" s="75">
        <v>359189</v>
      </c>
      <c r="BS207" s="75">
        <v>3756293.55</v>
      </c>
      <c r="BT207" s="75">
        <v>377826</v>
      </c>
      <c r="BU207" s="75">
        <v>99822</v>
      </c>
      <c r="BV207" s="75">
        <v>271630.59999999998</v>
      </c>
      <c r="BW207" s="75">
        <v>1696703.32</v>
      </c>
      <c r="BX207" s="75">
        <v>991470.21</v>
      </c>
      <c r="BY207" s="76">
        <v>10529769.5</v>
      </c>
    </row>
    <row r="208" spans="1:77" x14ac:dyDescent="0.2">
      <c r="A208" s="73" t="s">
        <v>557</v>
      </c>
      <c r="B208" s="74" t="s">
        <v>612</v>
      </c>
      <c r="C208" s="73" t="s">
        <v>613</v>
      </c>
      <c r="D208" s="75">
        <v>3416475</v>
      </c>
      <c r="E208" s="75">
        <v>3982616</v>
      </c>
      <c r="F208" s="75">
        <v>7146849.7000000002</v>
      </c>
      <c r="G208" s="75">
        <v>1109603.8999999999</v>
      </c>
      <c r="H208" s="75">
        <v>1623798</v>
      </c>
      <c r="I208" s="75">
        <v>877280</v>
      </c>
      <c r="J208" s="75">
        <v>8845114.1999999993</v>
      </c>
      <c r="K208" s="75">
        <v>942705</v>
      </c>
      <c r="L208" s="75">
        <v>490685.85</v>
      </c>
      <c r="M208" s="75">
        <v>2485145</v>
      </c>
      <c r="N208" s="75">
        <v>234480</v>
      </c>
      <c r="O208" s="75">
        <v>915866</v>
      </c>
      <c r="P208" s="75">
        <v>2504084.7000000002</v>
      </c>
      <c r="Q208" s="75">
        <v>1970626.65</v>
      </c>
      <c r="R208" s="75">
        <v>144366.1</v>
      </c>
      <c r="S208" s="75">
        <v>428802.5</v>
      </c>
      <c r="T208" s="75">
        <v>830298</v>
      </c>
      <c r="U208" s="75">
        <v>452270</v>
      </c>
      <c r="V208" s="75">
        <v>19070712</v>
      </c>
      <c r="W208" s="75">
        <v>2335444</v>
      </c>
      <c r="X208" s="75">
        <v>1487337.7</v>
      </c>
      <c r="Y208" s="75">
        <v>1117268.7</v>
      </c>
      <c r="Z208" s="75">
        <v>522571</v>
      </c>
      <c r="AA208" s="75">
        <v>448480.45</v>
      </c>
      <c r="AB208" s="75">
        <v>952574.3</v>
      </c>
      <c r="AC208" s="75">
        <v>368753.55</v>
      </c>
      <c r="AD208" s="75">
        <v>794662</v>
      </c>
      <c r="AE208" s="75">
        <v>11210997.15</v>
      </c>
      <c r="AF208" s="75">
        <v>754121.01</v>
      </c>
      <c r="AG208" s="75">
        <v>529302</v>
      </c>
      <c r="AH208" s="75">
        <v>329734</v>
      </c>
      <c r="AI208" s="75">
        <v>359802</v>
      </c>
      <c r="AJ208" s="75">
        <v>427281.5</v>
      </c>
      <c r="AK208" s="75">
        <v>880182.58</v>
      </c>
      <c r="AL208" s="75">
        <v>714273.55</v>
      </c>
      <c r="AM208" s="75">
        <v>73600</v>
      </c>
      <c r="AN208" s="75">
        <v>776248</v>
      </c>
      <c r="AO208" s="75">
        <v>224894.5</v>
      </c>
      <c r="AP208" s="75">
        <v>330641.5</v>
      </c>
      <c r="AQ208" s="75">
        <v>2358633</v>
      </c>
      <c r="AR208" s="75">
        <v>552201</v>
      </c>
      <c r="AS208" s="75">
        <v>580387.51</v>
      </c>
      <c r="AT208" s="75">
        <v>633909.30000000005</v>
      </c>
      <c r="AU208" s="75">
        <v>378125.8</v>
      </c>
      <c r="AV208" s="75">
        <v>51498.9</v>
      </c>
      <c r="AW208" s="75">
        <v>223625.5</v>
      </c>
      <c r="AX208" s="75">
        <v>3936886.3</v>
      </c>
      <c r="AY208" s="75">
        <v>452503.2</v>
      </c>
      <c r="AZ208" s="75">
        <v>700281</v>
      </c>
      <c r="BA208" s="75">
        <v>1722109.2</v>
      </c>
      <c r="BB208" s="75">
        <v>1957701.15</v>
      </c>
      <c r="BC208" s="75">
        <v>1202667.28</v>
      </c>
      <c r="BD208" s="75">
        <v>2492708.5</v>
      </c>
      <c r="BE208" s="75">
        <v>2458296.0499999998</v>
      </c>
      <c r="BF208" s="75">
        <v>990818.1</v>
      </c>
      <c r="BG208" s="75">
        <v>384943.4</v>
      </c>
      <c r="BH208" s="75">
        <v>128040</v>
      </c>
      <c r="BI208" s="75">
        <v>8456252</v>
      </c>
      <c r="BJ208" s="75">
        <v>3388034</v>
      </c>
      <c r="BK208" s="75">
        <v>1197814.75</v>
      </c>
      <c r="BL208" s="75">
        <v>726534.5</v>
      </c>
      <c r="BM208" s="75">
        <v>935</v>
      </c>
      <c r="BN208" s="75">
        <v>800310.9</v>
      </c>
      <c r="BO208" s="75">
        <v>283591.40000000002</v>
      </c>
      <c r="BP208" s="75">
        <v>6963431.2000000002</v>
      </c>
      <c r="BQ208" s="75">
        <v>764512.1</v>
      </c>
      <c r="BR208" s="75">
        <v>654462.1</v>
      </c>
      <c r="BS208" s="75">
        <v>1303448</v>
      </c>
      <c r="BT208" s="75">
        <v>695858.8</v>
      </c>
      <c r="BU208" s="75">
        <v>3451195.5</v>
      </c>
      <c r="BV208" s="75">
        <v>873921.6</v>
      </c>
      <c r="BW208" s="75">
        <v>556191.6</v>
      </c>
      <c r="BX208" s="75">
        <v>327641.40000000002</v>
      </c>
      <c r="BY208" s="76">
        <v>23035961.059999999</v>
      </c>
    </row>
    <row r="209" spans="1:77" x14ac:dyDescent="0.2">
      <c r="A209" s="73" t="s">
        <v>557</v>
      </c>
      <c r="B209" s="74" t="s">
        <v>614</v>
      </c>
      <c r="C209" s="73" t="s">
        <v>615</v>
      </c>
      <c r="D209" s="75">
        <v>16607103</v>
      </c>
      <c r="E209" s="75">
        <v>3423827.55</v>
      </c>
      <c r="F209" s="75">
        <v>49494331.82</v>
      </c>
      <c r="G209" s="75">
        <v>1575316</v>
      </c>
      <c r="H209" s="75">
        <v>984214.8</v>
      </c>
      <c r="I209" s="75">
        <v>164500</v>
      </c>
      <c r="J209" s="75">
        <v>2928636</v>
      </c>
      <c r="K209" s="75">
        <v>2698743.85</v>
      </c>
      <c r="L209" s="75">
        <v>290500</v>
      </c>
      <c r="M209" s="75">
        <v>6118500</v>
      </c>
      <c r="N209" s="75">
        <v>0</v>
      </c>
      <c r="O209" s="75">
        <v>0</v>
      </c>
      <c r="P209" s="75">
        <v>1808150</v>
      </c>
      <c r="Q209" s="75">
        <v>1782192</v>
      </c>
      <c r="R209" s="75">
        <v>334807.21000000002</v>
      </c>
      <c r="S209" s="75">
        <v>0</v>
      </c>
      <c r="T209" s="75">
        <v>0</v>
      </c>
      <c r="U209" s="75">
        <v>248000</v>
      </c>
      <c r="V209" s="75">
        <v>13251022.84</v>
      </c>
      <c r="W209" s="75">
        <v>1696542.5</v>
      </c>
      <c r="X209" s="75">
        <v>599260</v>
      </c>
      <c r="Y209" s="75">
        <v>5057473</v>
      </c>
      <c r="Z209" s="75">
        <v>639172.6</v>
      </c>
      <c r="AA209" s="75">
        <v>0</v>
      </c>
      <c r="AB209" s="75">
        <v>582710</v>
      </c>
      <c r="AC209" s="75">
        <v>55993</v>
      </c>
      <c r="AD209" s="75">
        <v>0</v>
      </c>
      <c r="AE209" s="75">
        <v>38873765</v>
      </c>
      <c r="AF209" s="75">
        <v>0</v>
      </c>
      <c r="AG209" s="75">
        <v>0</v>
      </c>
      <c r="AH209" s="75">
        <v>0</v>
      </c>
      <c r="AI209" s="75">
        <v>19000</v>
      </c>
      <c r="AJ209" s="75">
        <v>0</v>
      </c>
      <c r="AK209" s="75">
        <v>0</v>
      </c>
      <c r="AL209" s="75">
        <v>0</v>
      </c>
      <c r="AM209" s="75">
        <v>104950</v>
      </c>
      <c r="AN209" s="75">
        <v>0</v>
      </c>
      <c r="AO209" s="75">
        <v>0</v>
      </c>
      <c r="AP209" s="75">
        <v>0</v>
      </c>
      <c r="AQ209" s="75">
        <v>5184150</v>
      </c>
      <c r="AR209" s="75">
        <v>0</v>
      </c>
      <c r="AS209" s="75">
        <v>22780</v>
      </c>
      <c r="AT209" s="75">
        <v>0</v>
      </c>
      <c r="AU209" s="75">
        <v>15300</v>
      </c>
      <c r="AV209" s="75">
        <v>0</v>
      </c>
      <c r="AW209" s="75">
        <v>0</v>
      </c>
      <c r="AX209" s="75">
        <v>14075547.119999999</v>
      </c>
      <c r="AY209" s="75">
        <v>321660</v>
      </c>
      <c r="AZ209" s="75">
        <v>1693233</v>
      </c>
      <c r="BA209" s="75">
        <v>399520</v>
      </c>
      <c r="BB209" s="75">
        <v>0</v>
      </c>
      <c r="BC209" s="75">
        <v>503260</v>
      </c>
      <c r="BD209" s="75">
        <v>2614747</v>
      </c>
      <c r="BE209" s="75">
        <v>2099403</v>
      </c>
      <c r="BF209" s="75">
        <v>1081802</v>
      </c>
      <c r="BG209" s="75">
        <v>223505.05</v>
      </c>
      <c r="BH209" s="75">
        <v>116050</v>
      </c>
      <c r="BI209" s="75">
        <v>15497653.5</v>
      </c>
      <c r="BJ209" s="75">
        <v>5182045</v>
      </c>
      <c r="BK209" s="75">
        <v>1370560</v>
      </c>
      <c r="BL209" s="75">
        <v>0</v>
      </c>
      <c r="BM209" s="75">
        <v>238700</v>
      </c>
      <c r="BN209" s="75">
        <v>0</v>
      </c>
      <c r="BO209" s="75">
        <v>216000</v>
      </c>
      <c r="BP209" s="75">
        <v>12137374</v>
      </c>
      <c r="BQ209" s="75">
        <v>132605</v>
      </c>
      <c r="BR209" s="75">
        <v>490446.97</v>
      </c>
      <c r="BS209" s="75">
        <v>240582.59</v>
      </c>
      <c r="BT209" s="75">
        <v>805497</v>
      </c>
      <c r="BU209" s="75">
        <v>5858751</v>
      </c>
      <c r="BV209" s="75">
        <v>838860</v>
      </c>
      <c r="BW209" s="75">
        <v>166355</v>
      </c>
      <c r="BX209" s="75">
        <v>174273.6</v>
      </c>
      <c r="BY209" s="76">
        <v>15328759.520000001</v>
      </c>
    </row>
    <row r="210" spans="1:77" x14ac:dyDescent="0.2">
      <c r="A210" s="73" t="s">
        <v>557</v>
      </c>
      <c r="B210" s="74" t="s">
        <v>616</v>
      </c>
      <c r="C210" s="73" t="s">
        <v>617</v>
      </c>
      <c r="D210" s="75">
        <v>0</v>
      </c>
      <c r="E210" s="75">
        <v>200000</v>
      </c>
      <c r="F210" s="75">
        <v>0</v>
      </c>
      <c r="G210" s="75">
        <v>0</v>
      </c>
      <c r="H210" s="75">
        <v>0</v>
      </c>
      <c r="I210" s="75">
        <v>0</v>
      </c>
      <c r="J210" s="75">
        <v>0</v>
      </c>
      <c r="K210" s="75">
        <v>0</v>
      </c>
      <c r="L210" s="75">
        <v>0</v>
      </c>
      <c r="M210" s="75">
        <v>0</v>
      </c>
      <c r="N210" s="75">
        <v>0</v>
      </c>
      <c r="O210" s="75">
        <v>0</v>
      </c>
      <c r="P210" s="75">
        <v>0</v>
      </c>
      <c r="Q210" s="75">
        <v>0</v>
      </c>
      <c r="R210" s="75">
        <v>0</v>
      </c>
      <c r="S210" s="75">
        <v>0</v>
      </c>
      <c r="T210" s="75">
        <v>0</v>
      </c>
      <c r="U210" s="75">
        <v>0</v>
      </c>
      <c r="V210" s="75">
        <v>0</v>
      </c>
      <c r="W210" s="75">
        <v>0</v>
      </c>
      <c r="X210" s="75">
        <v>0</v>
      </c>
      <c r="Y210" s="75">
        <v>0</v>
      </c>
      <c r="Z210" s="75">
        <v>0</v>
      </c>
      <c r="AA210" s="75">
        <v>0</v>
      </c>
      <c r="AB210" s="75">
        <v>0</v>
      </c>
      <c r="AC210" s="75">
        <v>0</v>
      </c>
      <c r="AD210" s="75">
        <v>0</v>
      </c>
      <c r="AE210" s="75">
        <v>0</v>
      </c>
      <c r="AF210" s="75">
        <v>0</v>
      </c>
      <c r="AG210" s="75">
        <v>0</v>
      </c>
      <c r="AH210" s="75">
        <v>0</v>
      </c>
      <c r="AI210" s="75">
        <v>0</v>
      </c>
      <c r="AJ210" s="75">
        <v>0</v>
      </c>
      <c r="AK210" s="75">
        <v>0</v>
      </c>
      <c r="AL210" s="75">
        <v>0</v>
      </c>
      <c r="AM210" s="75">
        <v>0</v>
      </c>
      <c r="AN210" s="75">
        <v>0</v>
      </c>
      <c r="AO210" s="75">
        <v>0</v>
      </c>
      <c r="AP210" s="75">
        <v>0</v>
      </c>
      <c r="AQ210" s="75">
        <v>0</v>
      </c>
      <c r="AR210" s="75">
        <v>0</v>
      </c>
      <c r="AS210" s="75">
        <v>0</v>
      </c>
      <c r="AT210" s="75">
        <v>0</v>
      </c>
      <c r="AU210" s="75">
        <v>0</v>
      </c>
      <c r="AV210" s="75">
        <v>0</v>
      </c>
      <c r="AW210" s="75">
        <v>0</v>
      </c>
      <c r="AX210" s="75">
        <v>0</v>
      </c>
      <c r="AY210" s="75">
        <v>0</v>
      </c>
      <c r="AZ210" s="75">
        <v>0</v>
      </c>
      <c r="BA210" s="75">
        <v>0</v>
      </c>
      <c r="BB210" s="75">
        <v>0</v>
      </c>
      <c r="BC210" s="75">
        <v>0</v>
      </c>
      <c r="BD210" s="75">
        <v>0</v>
      </c>
      <c r="BE210" s="75">
        <v>0</v>
      </c>
      <c r="BF210" s="75">
        <v>1500</v>
      </c>
      <c r="BG210" s="75">
        <v>0</v>
      </c>
      <c r="BH210" s="75">
        <v>0</v>
      </c>
      <c r="BI210" s="75">
        <v>0</v>
      </c>
      <c r="BJ210" s="75">
        <v>0</v>
      </c>
      <c r="BK210" s="75">
        <v>0</v>
      </c>
      <c r="BL210" s="75">
        <v>0</v>
      </c>
      <c r="BM210" s="75">
        <v>0</v>
      </c>
      <c r="BN210" s="75">
        <v>0</v>
      </c>
      <c r="BO210" s="75">
        <v>0</v>
      </c>
      <c r="BP210" s="75">
        <v>0</v>
      </c>
      <c r="BQ210" s="75">
        <v>0</v>
      </c>
      <c r="BR210" s="75">
        <v>0</v>
      </c>
      <c r="BS210" s="75">
        <v>0</v>
      </c>
      <c r="BT210" s="75">
        <v>0</v>
      </c>
      <c r="BU210" s="75">
        <v>0</v>
      </c>
      <c r="BV210" s="75">
        <v>0</v>
      </c>
      <c r="BW210" s="75">
        <v>0</v>
      </c>
      <c r="BX210" s="75">
        <v>0</v>
      </c>
      <c r="BY210" s="76">
        <v>26821556.169999998</v>
      </c>
    </row>
    <row r="211" spans="1:77" x14ac:dyDescent="0.2">
      <c r="A211" s="73" t="s">
        <v>557</v>
      </c>
      <c r="B211" s="74" t="s">
        <v>618</v>
      </c>
      <c r="C211" s="73" t="s">
        <v>619</v>
      </c>
      <c r="D211" s="75">
        <v>466.5</v>
      </c>
      <c r="E211" s="75">
        <v>18</v>
      </c>
      <c r="F211" s="75">
        <v>0</v>
      </c>
      <c r="G211" s="75">
        <v>237</v>
      </c>
      <c r="H211" s="75">
        <v>162</v>
      </c>
      <c r="I211" s="75">
        <v>90</v>
      </c>
      <c r="J211" s="75">
        <v>390</v>
      </c>
      <c r="K211" s="75">
        <v>0</v>
      </c>
      <c r="L211" s="75">
        <v>280</v>
      </c>
      <c r="M211" s="75">
        <v>20154.060000000001</v>
      </c>
      <c r="N211" s="75">
        <v>306</v>
      </c>
      <c r="O211" s="75">
        <v>18</v>
      </c>
      <c r="P211" s="75">
        <v>198</v>
      </c>
      <c r="Q211" s="75">
        <v>495</v>
      </c>
      <c r="R211" s="75">
        <v>2732</v>
      </c>
      <c r="S211" s="75">
        <v>0</v>
      </c>
      <c r="T211" s="75">
        <v>0</v>
      </c>
      <c r="U211" s="75">
        <v>14</v>
      </c>
      <c r="V211" s="75">
        <v>54172.53</v>
      </c>
      <c r="W211" s="75">
        <v>213</v>
      </c>
      <c r="X211" s="75">
        <v>0</v>
      </c>
      <c r="Y211" s="75">
        <v>0</v>
      </c>
      <c r="Z211" s="75">
        <v>24</v>
      </c>
      <c r="AA211" s="75">
        <v>0</v>
      </c>
      <c r="AB211" s="75">
        <v>6</v>
      </c>
      <c r="AC211" s="75">
        <v>0</v>
      </c>
      <c r="AD211" s="75">
        <v>0</v>
      </c>
      <c r="AE211" s="75">
        <v>6244.92</v>
      </c>
      <c r="AF211" s="75">
        <v>0</v>
      </c>
      <c r="AG211" s="75">
        <v>12</v>
      </c>
      <c r="AH211" s="75">
        <v>42</v>
      </c>
      <c r="AI211" s="75">
        <v>6</v>
      </c>
      <c r="AJ211" s="75">
        <v>18</v>
      </c>
      <c r="AK211" s="75">
        <v>0</v>
      </c>
      <c r="AL211" s="75">
        <v>12</v>
      </c>
      <c r="AM211" s="75">
        <v>6</v>
      </c>
      <c r="AN211" s="75">
        <v>12</v>
      </c>
      <c r="AO211" s="75">
        <v>42</v>
      </c>
      <c r="AP211" s="75">
        <v>0</v>
      </c>
      <c r="AQ211" s="75">
        <v>342</v>
      </c>
      <c r="AR211" s="75">
        <v>6</v>
      </c>
      <c r="AS211" s="75">
        <v>158</v>
      </c>
      <c r="AT211" s="75">
        <v>0</v>
      </c>
      <c r="AU211" s="75">
        <v>170</v>
      </c>
      <c r="AV211" s="75">
        <v>0</v>
      </c>
      <c r="AW211" s="75">
        <v>12</v>
      </c>
      <c r="AX211" s="75">
        <v>67803.77</v>
      </c>
      <c r="AY211" s="75">
        <v>138</v>
      </c>
      <c r="AZ211" s="75">
        <v>302</v>
      </c>
      <c r="BA211" s="75">
        <v>910</v>
      </c>
      <c r="BB211" s="75">
        <v>60</v>
      </c>
      <c r="BC211" s="75">
        <v>183</v>
      </c>
      <c r="BD211" s="75">
        <v>7016.49</v>
      </c>
      <c r="BE211" s="75">
        <v>156</v>
      </c>
      <c r="BF211" s="75">
        <v>150</v>
      </c>
      <c r="BG211" s="75">
        <v>90</v>
      </c>
      <c r="BH211" s="75">
        <v>156</v>
      </c>
      <c r="BI211" s="75">
        <v>454</v>
      </c>
      <c r="BJ211" s="75">
        <v>498</v>
      </c>
      <c r="BK211" s="75">
        <v>238</v>
      </c>
      <c r="BL211" s="75">
        <v>234</v>
      </c>
      <c r="BM211" s="75">
        <v>226</v>
      </c>
      <c r="BN211" s="75">
        <v>174</v>
      </c>
      <c r="BO211" s="75">
        <v>269</v>
      </c>
      <c r="BP211" s="75">
        <v>5490.1</v>
      </c>
      <c r="BQ211" s="75">
        <v>0</v>
      </c>
      <c r="BR211" s="75">
        <v>0</v>
      </c>
      <c r="BS211" s="75">
        <v>428</v>
      </c>
      <c r="BT211" s="75">
        <v>54</v>
      </c>
      <c r="BU211" s="75">
        <v>183</v>
      </c>
      <c r="BV211" s="75">
        <v>24</v>
      </c>
      <c r="BW211" s="75">
        <v>18</v>
      </c>
      <c r="BX211" s="75">
        <v>6</v>
      </c>
      <c r="BY211" s="76">
        <v>235803179.17999995</v>
      </c>
    </row>
    <row r="212" spans="1:77" x14ac:dyDescent="0.2">
      <c r="A212" s="73" t="s">
        <v>557</v>
      </c>
      <c r="B212" s="74" t="s">
        <v>620</v>
      </c>
      <c r="C212" s="73" t="s">
        <v>621</v>
      </c>
      <c r="D212" s="75">
        <v>387500</v>
      </c>
      <c r="E212" s="75">
        <v>0</v>
      </c>
      <c r="F212" s="75">
        <v>0</v>
      </c>
      <c r="G212" s="75">
        <v>0</v>
      </c>
      <c r="H212" s="75">
        <v>0</v>
      </c>
      <c r="I212" s="75">
        <v>0</v>
      </c>
      <c r="J212" s="75">
        <v>0</v>
      </c>
      <c r="K212" s="75">
        <v>0</v>
      </c>
      <c r="L212" s="75">
        <v>0</v>
      </c>
      <c r="M212" s="75">
        <v>0</v>
      </c>
      <c r="N212" s="75">
        <v>0</v>
      </c>
      <c r="O212" s="75">
        <v>0</v>
      </c>
      <c r="P212" s="75">
        <v>0</v>
      </c>
      <c r="Q212" s="75">
        <v>0</v>
      </c>
      <c r="R212" s="75">
        <v>0</v>
      </c>
      <c r="S212" s="75">
        <v>0</v>
      </c>
      <c r="T212" s="75">
        <v>0</v>
      </c>
      <c r="U212" s="75">
        <v>0</v>
      </c>
      <c r="V212" s="75">
        <v>0</v>
      </c>
      <c r="W212" s="75">
        <v>0</v>
      </c>
      <c r="X212" s="75">
        <v>0</v>
      </c>
      <c r="Y212" s="75">
        <v>0</v>
      </c>
      <c r="Z212" s="75">
        <v>0</v>
      </c>
      <c r="AA212" s="75">
        <v>0</v>
      </c>
      <c r="AB212" s="75">
        <v>0</v>
      </c>
      <c r="AC212" s="75">
        <v>0</v>
      </c>
      <c r="AD212" s="75">
        <v>0</v>
      </c>
      <c r="AE212" s="75">
        <v>0</v>
      </c>
      <c r="AF212" s="75">
        <v>0</v>
      </c>
      <c r="AG212" s="75">
        <v>0</v>
      </c>
      <c r="AH212" s="75">
        <v>0</v>
      </c>
      <c r="AI212" s="75">
        <v>0</v>
      </c>
      <c r="AJ212" s="75">
        <v>0</v>
      </c>
      <c r="AK212" s="75">
        <v>0</v>
      </c>
      <c r="AL212" s="75">
        <v>0</v>
      </c>
      <c r="AM212" s="75">
        <v>0</v>
      </c>
      <c r="AN212" s="75">
        <v>0</v>
      </c>
      <c r="AO212" s="75">
        <v>0</v>
      </c>
      <c r="AP212" s="75">
        <v>0</v>
      </c>
      <c r="AQ212" s="75">
        <v>0</v>
      </c>
      <c r="AR212" s="75">
        <v>0</v>
      </c>
      <c r="AS212" s="75">
        <v>0</v>
      </c>
      <c r="AT212" s="75">
        <v>0</v>
      </c>
      <c r="AU212" s="75">
        <v>0</v>
      </c>
      <c r="AV212" s="75">
        <v>0</v>
      </c>
      <c r="AW212" s="75">
        <v>0</v>
      </c>
      <c r="AX212" s="75">
        <v>0</v>
      </c>
      <c r="AY212" s="75">
        <v>0</v>
      </c>
      <c r="AZ212" s="75">
        <v>0</v>
      </c>
      <c r="BA212" s="75">
        <v>0</v>
      </c>
      <c r="BB212" s="75">
        <v>0</v>
      </c>
      <c r="BC212" s="75">
        <v>0</v>
      </c>
      <c r="BD212" s="75">
        <v>0</v>
      </c>
      <c r="BE212" s="75">
        <v>0</v>
      </c>
      <c r="BF212" s="75">
        <v>0</v>
      </c>
      <c r="BG212" s="75">
        <v>0</v>
      </c>
      <c r="BH212" s="75">
        <v>0</v>
      </c>
      <c r="BI212" s="75">
        <v>814552</v>
      </c>
      <c r="BJ212" s="75">
        <v>0</v>
      </c>
      <c r="BK212" s="75">
        <v>0</v>
      </c>
      <c r="BL212" s="75">
        <v>0</v>
      </c>
      <c r="BM212" s="75">
        <v>0</v>
      </c>
      <c r="BN212" s="75">
        <v>0</v>
      </c>
      <c r="BO212" s="75">
        <v>0</v>
      </c>
      <c r="BP212" s="75">
        <v>495500</v>
      </c>
      <c r="BQ212" s="75">
        <v>0</v>
      </c>
      <c r="BR212" s="75">
        <v>0</v>
      </c>
      <c r="BS212" s="75">
        <v>0</v>
      </c>
      <c r="BT212" s="75">
        <v>0</v>
      </c>
      <c r="BU212" s="75">
        <v>0</v>
      </c>
      <c r="BV212" s="75">
        <v>0</v>
      </c>
      <c r="BW212" s="75">
        <v>0</v>
      </c>
      <c r="BX212" s="75">
        <v>0</v>
      </c>
      <c r="BY212" s="76">
        <v>98343869.020000011</v>
      </c>
    </row>
    <row r="213" spans="1:77" x14ac:dyDescent="0.2">
      <c r="A213" s="73" t="s">
        <v>557</v>
      </c>
      <c r="B213" s="74" t="s">
        <v>622</v>
      </c>
      <c r="C213" s="73" t="s">
        <v>623</v>
      </c>
      <c r="D213" s="75">
        <v>147379.13</v>
      </c>
      <c r="E213" s="75">
        <v>117404.12</v>
      </c>
      <c r="F213" s="75">
        <v>152173.26</v>
      </c>
      <c r="G213" s="75">
        <v>13895.02</v>
      </c>
      <c r="H213" s="75">
        <v>54530.41</v>
      </c>
      <c r="I213" s="75">
        <v>53127.64</v>
      </c>
      <c r="J213" s="75">
        <v>339675.6</v>
      </c>
      <c r="K213" s="75">
        <v>104548.38</v>
      </c>
      <c r="L213" s="75">
        <v>0</v>
      </c>
      <c r="M213" s="75">
        <v>255058.74</v>
      </c>
      <c r="N213" s="75">
        <v>47419.6</v>
      </c>
      <c r="O213" s="75">
        <v>9666.3799999999992</v>
      </c>
      <c r="P213" s="75">
        <v>0</v>
      </c>
      <c r="Q213" s="75">
        <v>0</v>
      </c>
      <c r="R213" s="75">
        <v>0</v>
      </c>
      <c r="S213" s="75">
        <v>213488.54</v>
      </c>
      <c r="T213" s="75">
        <v>27586.74</v>
      </c>
      <c r="U213" s="75">
        <v>88599.21</v>
      </c>
      <c r="V213" s="75">
        <v>261533.57</v>
      </c>
      <c r="W213" s="75">
        <v>140861.22</v>
      </c>
      <c r="X213" s="75">
        <v>45292.03</v>
      </c>
      <c r="Y213" s="75">
        <v>58552.54</v>
      </c>
      <c r="Z213" s="75">
        <v>98194.76</v>
      </c>
      <c r="AA213" s="75">
        <v>83454.11</v>
      </c>
      <c r="AB213" s="75">
        <v>139209.60999999999</v>
      </c>
      <c r="AC213" s="75">
        <v>150010.16</v>
      </c>
      <c r="AD213" s="75">
        <v>58464.800000000003</v>
      </c>
      <c r="AE213" s="75">
        <v>327278.76</v>
      </c>
      <c r="AF213" s="75">
        <v>18334.919999999998</v>
      </c>
      <c r="AG213" s="75">
        <v>24712.720000000001</v>
      </c>
      <c r="AH213" s="75">
        <v>18306.88</v>
      </c>
      <c r="AI213" s="75">
        <v>49439.35</v>
      </c>
      <c r="AJ213" s="75">
        <v>0</v>
      </c>
      <c r="AK213" s="75">
        <v>27766.55</v>
      </c>
      <c r="AL213" s="75">
        <v>26958.7</v>
      </c>
      <c r="AM213" s="75">
        <v>61811.95</v>
      </c>
      <c r="AN213" s="75">
        <v>51641.279999999999</v>
      </c>
      <c r="AO213" s="75">
        <v>213.89</v>
      </c>
      <c r="AP213" s="75">
        <v>20868.7</v>
      </c>
      <c r="AQ213" s="75">
        <v>102311.26</v>
      </c>
      <c r="AR213" s="75">
        <v>52576.76</v>
      </c>
      <c r="AS213" s="75">
        <v>97635.36</v>
      </c>
      <c r="AT213" s="75">
        <v>83038.429999999993</v>
      </c>
      <c r="AU213" s="75">
        <v>13840.33</v>
      </c>
      <c r="AV213" s="75">
        <v>49228.39</v>
      </c>
      <c r="AW213" s="75">
        <v>0</v>
      </c>
      <c r="AX213" s="75">
        <v>82809.440000000002</v>
      </c>
      <c r="AY213" s="75">
        <v>29495.74</v>
      </c>
      <c r="AZ213" s="75">
        <v>26891.78</v>
      </c>
      <c r="BA213" s="75">
        <v>0</v>
      </c>
      <c r="BB213" s="75">
        <v>0</v>
      </c>
      <c r="BC213" s="75">
        <v>0</v>
      </c>
      <c r="BD213" s="75">
        <v>0</v>
      </c>
      <c r="BE213" s="75">
        <v>75302.320000000007</v>
      </c>
      <c r="BF213" s="75">
        <v>0</v>
      </c>
      <c r="BG213" s="75">
        <v>0</v>
      </c>
      <c r="BH213" s="75">
        <v>27154.46</v>
      </c>
      <c r="BI213" s="75">
        <v>28281.61</v>
      </c>
      <c r="BJ213" s="75">
        <v>170703.52</v>
      </c>
      <c r="BK213" s="75">
        <v>99113.03</v>
      </c>
      <c r="BL213" s="75">
        <v>2902.91</v>
      </c>
      <c r="BM213" s="75">
        <v>132132.01999999999</v>
      </c>
      <c r="BN213" s="75">
        <v>77176.460000000006</v>
      </c>
      <c r="BO213" s="75">
        <v>78134.87</v>
      </c>
      <c r="BP213" s="75">
        <v>124691.17</v>
      </c>
      <c r="BQ213" s="75">
        <v>0</v>
      </c>
      <c r="BR213" s="75">
        <v>91991.76</v>
      </c>
      <c r="BS213" s="75">
        <v>26489.57</v>
      </c>
      <c r="BT213" s="75">
        <v>51881.09</v>
      </c>
      <c r="BU213" s="75">
        <v>102251.34</v>
      </c>
      <c r="BV213" s="75">
        <v>49534.58</v>
      </c>
      <c r="BW213" s="75">
        <v>0</v>
      </c>
      <c r="BX213" s="75">
        <v>92787.19</v>
      </c>
      <c r="BY213" s="76">
        <v>83711804.180000007</v>
      </c>
    </row>
    <row r="214" spans="1:77" x14ac:dyDescent="0.2">
      <c r="A214" s="73" t="s">
        <v>557</v>
      </c>
      <c r="B214" s="74" t="s">
        <v>624</v>
      </c>
      <c r="C214" s="73" t="s">
        <v>625</v>
      </c>
      <c r="D214" s="75">
        <v>0</v>
      </c>
      <c r="E214" s="75">
        <v>1870</v>
      </c>
      <c r="F214" s="75">
        <v>0</v>
      </c>
      <c r="G214" s="75">
        <v>0</v>
      </c>
      <c r="H214" s="75">
        <v>400</v>
      </c>
      <c r="I214" s="75">
        <v>8375</v>
      </c>
      <c r="J214" s="75">
        <v>6275</v>
      </c>
      <c r="K214" s="75">
        <v>0</v>
      </c>
      <c r="L214" s="75">
        <v>0</v>
      </c>
      <c r="M214" s="75">
        <v>54000</v>
      </c>
      <c r="N214" s="75">
        <v>0</v>
      </c>
      <c r="O214" s="75">
        <v>0</v>
      </c>
      <c r="P214" s="75">
        <v>0</v>
      </c>
      <c r="Q214" s="75">
        <v>0</v>
      </c>
      <c r="R214" s="75">
        <v>0</v>
      </c>
      <c r="S214" s="75">
        <v>0</v>
      </c>
      <c r="T214" s="75">
        <v>0</v>
      </c>
      <c r="U214" s="75">
        <v>0</v>
      </c>
      <c r="V214" s="75">
        <v>0</v>
      </c>
      <c r="W214" s="75">
        <v>0</v>
      </c>
      <c r="X214" s="75">
        <v>0</v>
      </c>
      <c r="Y214" s="75">
        <v>0</v>
      </c>
      <c r="Z214" s="75">
        <v>0</v>
      </c>
      <c r="AA214" s="75">
        <v>2473</v>
      </c>
      <c r="AB214" s="75">
        <v>10350</v>
      </c>
      <c r="AC214" s="75">
        <v>0</v>
      </c>
      <c r="AD214" s="75">
        <v>3450</v>
      </c>
      <c r="AE214" s="75">
        <v>76350</v>
      </c>
      <c r="AF214" s="75">
        <v>0</v>
      </c>
      <c r="AG214" s="75">
        <v>0</v>
      </c>
      <c r="AH214" s="75">
        <v>0</v>
      </c>
      <c r="AI214" s="75">
        <v>0</v>
      </c>
      <c r="AJ214" s="75">
        <v>0</v>
      </c>
      <c r="AK214" s="75">
        <v>0</v>
      </c>
      <c r="AL214" s="75">
        <v>4200</v>
      </c>
      <c r="AM214" s="75">
        <v>3000</v>
      </c>
      <c r="AN214" s="75">
        <v>0</v>
      </c>
      <c r="AO214" s="75">
        <v>0</v>
      </c>
      <c r="AP214" s="75">
        <v>0</v>
      </c>
      <c r="AQ214" s="75">
        <v>0</v>
      </c>
      <c r="AR214" s="75">
        <v>0</v>
      </c>
      <c r="AS214" s="75">
        <v>0</v>
      </c>
      <c r="AT214" s="75">
        <v>0</v>
      </c>
      <c r="AU214" s="75">
        <v>0</v>
      </c>
      <c r="AV214" s="75">
        <v>0</v>
      </c>
      <c r="AW214" s="75">
        <v>0</v>
      </c>
      <c r="AX214" s="75">
        <v>0</v>
      </c>
      <c r="AY214" s="75">
        <v>0</v>
      </c>
      <c r="AZ214" s="75">
        <v>30480</v>
      </c>
      <c r="BA214" s="75">
        <v>0</v>
      </c>
      <c r="BB214" s="75">
        <v>14390</v>
      </c>
      <c r="BC214" s="75">
        <v>0</v>
      </c>
      <c r="BD214" s="75">
        <v>0</v>
      </c>
      <c r="BE214" s="75">
        <v>0</v>
      </c>
      <c r="BF214" s="75">
        <v>0</v>
      </c>
      <c r="BG214" s="75">
        <v>0</v>
      </c>
      <c r="BH214" s="75">
        <v>0</v>
      </c>
      <c r="BI214" s="75">
        <v>600</v>
      </c>
      <c r="BJ214" s="75">
        <v>0</v>
      </c>
      <c r="BK214" s="75">
        <v>0</v>
      </c>
      <c r="BL214" s="75">
        <v>0</v>
      </c>
      <c r="BM214" s="75">
        <v>0</v>
      </c>
      <c r="BN214" s="75">
        <v>0</v>
      </c>
      <c r="BO214" s="75">
        <v>0</v>
      </c>
      <c r="BP214" s="75">
        <v>0</v>
      </c>
      <c r="BQ214" s="75">
        <v>0</v>
      </c>
      <c r="BR214" s="75">
        <v>1600</v>
      </c>
      <c r="BS214" s="75">
        <v>10000</v>
      </c>
      <c r="BT214" s="75">
        <v>1600</v>
      </c>
      <c r="BU214" s="75">
        <v>0</v>
      </c>
      <c r="BV214" s="75">
        <v>0</v>
      </c>
      <c r="BW214" s="75">
        <v>0</v>
      </c>
      <c r="BX214" s="75">
        <v>0</v>
      </c>
      <c r="BY214" s="76">
        <v>3500</v>
      </c>
    </row>
    <row r="215" spans="1:77" x14ac:dyDescent="0.2">
      <c r="A215" s="73" t="s">
        <v>557</v>
      </c>
      <c r="B215" s="74" t="s">
        <v>626</v>
      </c>
      <c r="C215" s="73" t="s">
        <v>627</v>
      </c>
      <c r="D215" s="87">
        <v>0</v>
      </c>
      <c r="E215" s="87">
        <v>0</v>
      </c>
      <c r="F215" s="87">
        <v>0</v>
      </c>
      <c r="G215" s="87">
        <v>0</v>
      </c>
      <c r="H215" s="87">
        <v>0</v>
      </c>
      <c r="I215" s="87">
        <v>0</v>
      </c>
      <c r="J215" s="87">
        <v>0</v>
      </c>
      <c r="K215" s="87">
        <v>0</v>
      </c>
      <c r="L215" s="87">
        <v>0</v>
      </c>
      <c r="M215" s="87">
        <v>0</v>
      </c>
      <c r="N215" s="87">
        <v>0</v>
      </c>
      <c r="O215" s="87">
        <v>0</v>
      </c>
      <c r="P215" s="87">
        <v>0</v>
      </c>
      <c r="Q215" s="87">
        <v>0</v>
      </c>
      <c r="R215" s="87">
        <v>0</v>
      </c>
      <c r="S215" s="87">
        <v>0</v>
      </c>
      <c r="T215" s="87">
        <v>0</v>
      </c>
      <c r="U215" s="87">
        <v>0</v>
      </c>
      <c r="V215" s="87">
        <v>0</v>
      </c>
      <c r="W215" s="87">
        <v>0</v>
      </c>
      <c r="X215" s="87">
        <v>0</v>
      </c>
      <c r="Y215" s="87">
        <v>0</v>
      </c>
      <c r="Z215" s="87">
        <v>0</v>
      </c>
      <c r="AA215" s="87">
        <v>0</v>
      </c>
      <c r="AB215" s="87">
        <v>0</v>
      </c>
      <c r="AC215" s="87">
        <v>0</v>
      </c>
      <c r="AD215" s="87">
        <v>0</v>
      </c>
      <c r="AE215" s="87">
        <v>0</v>
      </c>
      <c r="AF215" s="87">
        <v>0</v>
      </c>
      <c r="AG215" s="87">
        <v>0</v>
      </c>
      <c r="AH215" s="87">
        <v>0</v>
      </c>
      <c r="AI215" s="87">
        <v>0</v>
      </c>
      <c r="AJ215" s="87">
        <v>0</v>
      </c>
      <c r="AK215" s="87">
        <v>0</v>
      </c>
      <c r="AL215" s="87">
        <v>0</v>
      </c>
      <c r="AM215" s="87">
        <v>0</v>
      </c>
      <c r="AN215" s="87">
        <v>0</v>
      </c>
      <c r="AO215" s="87">
        <v>0</v>
      </c>
      <c r="AP215" s="87">
        <v>0</v>
      </c>
      <c r="AQ215" s="87">
        <v>0</v>
      </c>
      <c r="AR215" s="87">
        <v>0</v>
      </c>
      <c r="AS215" s="87">
        <v>0</v>
      </c>
      <c r="AT215" s="87">
        <v>0</v>
      </c>
      <c r="AU215" s="87">
        <v>0</v>
      </c>
      <c r="AV215" s="87">
        <v>0</v>
      </c>
      <c r="AW215" s="87">
        <v>0</v>
      </c>
      <c r="AX215" s="87">
        <v>0</v>
      </c>
      <c r="AY215" s="87">
        <v>0</v>
      </c>
      <c r="AZ215" s="87">
        <v>0</v>
      </c>
      <c r="BA215" s="87">
        <v>0</v>
      </c>
      <c r="BB215" s="87">
        <v>0</v>
      </c>
      <c r="BC215" s="87">
        <v>0</v>
      </c>
      <c r="BD215" s="87">
        <v>0</v>
      </c>
      <c r="BE215" s="87">
        <v>0</v>
      </c>
      <c r="BF215" s="87">
        <v>0</v>
      </c>
      <c r="BG215" s="87">
        <v>0</v>
      </c>
      <c r="BH215" s="87">
        <v>0</v>
      </c>
      <c r="BI215" s="87">
        <v>0</v>
      </c>
      <c r="BJ215" s="87">
        <v>0</v>
      </c>
      <c r="BK215" s="87">
        <v>0</v>
      </c>
      <c r="BL215" s="87">
        <v>0</v>
      </c>
      <c r="BM215" s="87">
        <v>0</v>
      </c>
      <c r="BN215" s="87">
        <v>0</v>
      </c>
      <c r="BO215" s="87">
        <v>0</v>
      </c>
      <c r="BP215" s="87">
        <v>0</v>
      </c>
      <c r="BQ215" s="87">
        <v>0</v>
      </c>
      <c r="BR215" s="87">
        <v>0</v>
      </c>
      <c r="BS215" s="87">
        <v>0</v>
      </c>
      <c r="BT215" s="87">
        <v>0</v>
      </c>
      <c r="BU215" s="87">
        <v>0</v>
      </c>
      <c r="BV215" s="87">
        <v>0</v>
      </c>
      <c r="BW215" s="87">
        <v>0</v>
      </c>
      <c r="BX215" s="87">
        <v>0</v>
      </c>
      <c r="BY215" s="76">
        <v>175200.59</v>
      </c>
    </row>
    <row r="216" spans="1:77" x14ac:dyDescent="0.2">
      <c r="A216" s="73" t="s">
        <v>557</v>
      </c>
      <c r="B216" s="74" t="s">
        <v>628</v>
      </c>
      <c r="C216" s="73" t="s">
        <v>629</v>
      </c>
      <c r="D216" s="75">
        <v>1217000</v>
      </c>
      <c r="E216" s="75">
        <v>0</v>
      </c>
      <c r="F216" s="75">
        <v>0</v>
      </c>
      <c r="G216" s="75">
        <v>0</v>
      </c>
      <c r="H216" s="75">
        <v>0</v>
      </c>
      <c r="I216" s="75">
        <v>0</v>
      </c>
      <c r="J216" s="75">
        <v>0</v>
      </c>
      <c r="K216" s="75">
        <v>0</v>
      </c>
      <c r="L216" s="75">
        <v>0</v>
      </c>
      <c r="M216" s="75">
        <v>0</v>
      </c>
      <c r="N216" s="75">
        <v>0</v>
      </c>
      <c r="O216" s="75">
        <v>0</v>
      </c>
      <c r="P216" s="75">
        <v>0</v>
      </c>
      <c r="Q216" s="75">
        <v>0</v>
      </c>
      <c r="R216" s="75">
        <v>0</v>
      </c>
      <c r="S216" s="75">
        <v>0</v>
      </c>
      <c r="T216" s="75">
        <v>0</v>
      </c>
      <c r="U216" s="75">
        <v>0</v>
      </c>
      <c r="V216" s="75">
        <v>54333.3</v>
      </c>
      <c r="W216" s="75">
        <v>0</v>
      </c>
      <c r="X216" s="75">
        <v>0</v>
      </c>
      <c r="Y216" s="75">
        <v>0</v>
      </c>
      <c r="Z216" s="75">
        <v>0</v>
      </c>
      <c r="AA216" s="75">
        <v>0</v>
      </c>
      <c r="AB216" s="75">
        <v>0</v>
      </c>
      <c r="AC216" s="75">
        <v>0</v>
      </c>
      <c r="AD216" s="75">
        <v>0</v>
      </c>
      <c r="AE216" s="75">
        <v>0</v>
      </c>
      <c r="AF216" s="75">
        <v>0</v>
      </c>
      <c r="AG216" s="75">
        <v>0</v>
      </c>
      <c r="AH216" s="75">
        <v>0</v>
      </c>
      <c r="AI216" s="75">
        <v>0</v>
      </c>
      <c r="AJ216" s="75">
        <v>0</v>
      </c>
      <c r="AK216" s="75">
        <v>0</v>
      </c>
      <c r="AL216" s="75">
        <v>0</v>
      </c>
      <c r="AM216" s="75">
        <v>0</v>
      </c>
      <c r="AN216" s="75">
        <v>0</v>
      </c>
      <c r="AO216" s="75">
        <v>0</v>
      </c>
      <c r="AP216" s="75">
        <v>0</v>
      </c>
      <c r="AQ216" s="75">
        <v>0</v>
      </c>
      <c r="AR216" s="75">
        <v>0</v>
      </c>
      <c r="AS216" s="75">
        <v>0</v>
      </c>
      <c r="AT216" s="75">
        <v>0</v>
      </c>
      <c r="AU216" s="75">
        <v>0</v>
      </c>
      <c r="AV216" s="75">
        <v>0</v>
      </c>
      <c r="AW216" s="75">
        <v>0</v>
      </c>
      <c r="AX216" s="75">
        <v>0</v>
      </c>
      <c r="AY216" s="75">
        <v>0</v>
      </c>
      <c r="AZ216" s="75">
        <v>40500</v>
      </c>
      <c r="BA216" s="75">
        <v>0</v>
      </c>
      <c r="BB216" s="75">
        <v>0</v>
      </c>
      <c r="BC216" s="75">
        <v>0</v>
      </c>
      <c r="BD216" s="75">
        <v>0</v>
      </c>
      <c r="BE216" s="75">
        <v>0</v>
      </c>
      <c r="BF216" s="75">
        <v>0</v>
      </c>
      <c r="BG216" s="75">
        <v>0</v>
      </c>
      <c r="BH216" s="75">
        <v>0</v>
      </c>
      <c r="BI216" s="75">
        <v>0</v>
      </c>
      <c r="BJ216" s="75">
        <v>0</v>
      </c>
      <c r="BK216" s="75">
        <v>0</v>
      </c>
      <c r="BL216" s="75">
        <v>0</v>
      </c>
      <c r="BM216" s="75">
        <v>0</v>
      </c>
      <c r="BN216" s="75">
        <v>0</v>
      </c>
      <c r="BO216" s="75">
        <v>0</v>
      </c>
      <c r="BP216" s="75">
        <v>0</v>
      </c>
      <c r="BQ216" s="75">
        <v>0</v>
      </c>
      <c r="BR216" s="75">
        <v>0</v>
      </c>
      <c r="BS216" s="75">
        <v>0</v>
      </c>
      <c r="BT216" s="75">
        <v>0</v>
      </c>
      <c r="BU216" s="75">
        <v>0</v>
      </c>
      <c r="BV216" s="75">
        <v>0</v>
      </c>
      <c r="BW216" s="75">
        <v>0</v>
      </c>
      <c r="BX216" s="75">
        <v>0</v>
      </c>
      <c r="BY216" s="76">
        <v>209621631.65000007</v>
      </c>
    </row>
    <row r="217" spans="1:77" x14ac:dyDescent="0.2">
      <c r="A217" s="73" t="s">
        <v>557</v>
      </c>
      <c r="B217" s="74" t="s">
        <v>630</v>
      </c>
      <c r="C217" s="73" t="s">
        <v>631</v>
      </c>
      <c r="D217" s="75">
        <v>0</v>
      </c>
      <c r="E217" s="75">
        <v>0</v>
      </c>
      <c r="F217" s="75">
        <v>802607.62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1872500</v>
      </c>
      <c r="N217" s="75">
        <v>0</v>
      </c>
      <c r="O217" s="75">
        <v>0</v>
      </c>
      <c r="P217" s="75">
        <v>0</v>
      </c>
      <c r="Q217" s="75">
        <v>0</v>
      </c>
      <c r="R217" s="75">
        <v>0</v>
      </c>
      <c r="S217" s="75">
        <v>0</v>
      </c>
      <c r="T217" s="75">
        <v>0</v>
      </c>
      <c r="U217" s="75">
        <v>0</v>
      </c>
      <c r="V217" s="75">
        <v>3935866.77</v>
      </c>
      <c r="W217" s="75">
        <v>18000</v>
      </c>
      <c r="X217" s="75">
        <v>18725</v>
      </c>
      <c r="Y217" s="75">
        <v>31250</v>
      </c>
      <c r="Z217" s="75">
        <v>402500</v>
      </c>
      <c r="AA217" s="75">
        <v>206950</v>
      </c>
      <c r="AB217" s="75">
        <v>773750</v>
      </c>
      <c r="AC217" s="75">
        <v>0</v>
      </c>
      <c r="AD217" s="75">
        <v>0</v>
      </c>
      <c r="AE217" s="75">
        <v>662930.38</v>
      </c>
      <c r="AF217" s="75">
        <v>0</v>
      </c>
      <c r="AG217" s="75">
        <v>110400</v>
      </c>
      <c r="AH217" s="75">
        <v>248400</v>
      </c>
      <c r="AI217" s="75">
        <v>132480</v>
      </c>
      <c r="AJ217" s="75">
        <v>0</v>
      </c>
      <c r="AK217" s="75">
        <v>0</v>
      </c>
      <c r="AL217" s="75">
        <v>138000</v>
      </c>
      <c r="AM217" s="75">
        <v>214081.85</v>
      </c>
      <c r="AN217" s="75">
        <v>115000</v>
      </c>
      <c r="AO217" s="75">
        <v>215115.15</v>
      </c>
      <c r="AP217" s="75">
        <v>188357.7</v>
      </c>
      <c r="AQ217" s="75">
        <v>0</v>
      </c>
      <c r="AR217" s="75">
        <v>0</v>
      </c>
      <c r="AS217" s="75">
        <v>262400</v>
      </c>
      <c r="AT217" s="75">
        <v>175608.2</v>
      </c>
      <c r="AU217" s="75">
        <v>84000</v>
      </c>
      <c r="AV217" s="75">
        <v>144000</v>
      </c>
      <c r="AW217" s="75">
        <v>219000</v>
      </c>
      <c r="AX217" s="75">
        <v>0</v>
      </c>
      <c r="AY217" s="75">
        <v>0</v>
      </c>
      <c r="AZ217" s="75">
        <v>0</v>
      </c>
      <c r="BA217" s="75">
        <v>0</v>
      </c>
      <c r="BB217" s="75">
        <v>0</v>
      </c>
      <c r="BC217" s="75">
        <v>0</v>
      </c>
      <c r="BD217" s="75">
        <v>0</v>
      </c>
      <c r="BE217" s="75">
        <v>15247.75</v>
      </c>
      <c r="BF217" s="75">
        <v>0</v>
      </c>
      <c r="BG217" s="75">
        <v>0</v>
      </c>
      <c r="BH217" s="75">
        <v>0</v>
      </c>
      <c r="BI217" s="75">
        <v>84000</v>
      </c>
      <c r="BJ217" s="75">
        <v>0</v>
      </c>
      <c r="BK217" s="75">
        <v>0</v>
      </c>
      <c r="BL217" s="75">
        <v>0</v>
      </c>
      <c r="BM217" s="75">
        <v>0</v>
      </c>
      <c r="BN217" s="75">
        <v>0</v>
      </c>
      <c r="BO217" s="75">
        <v>0</v>
      </c>
      <c r="BP217" s="75">
        <v>555430.46</v>
      </c>
      <c r="BQ217" s="75">
        <v>0</v>
      </c>
      <c r="BR217" s="75">
        <v>0</v>
      </c>
      <c r="BS217" s="75">
        <v>0</v>
      </c>
      <c r="BT217" s="75">
        <v>0</v>
      </c>
      <c r="BU217" s="75">
        <v>3000</v>
      </c>
      <c r="BV217" s="75">
        <v>0</v>
      </c>
      <c r="BW217" s="75">
        <v>0</v>
      </c>
      <c r="BX217" s="75">
        <v>0</v>
      </c>
      <c r="BY217" s="76">
        <v>31323373.629900001</v>
      </c>
    </row>
    <row r="218" spans="1:77" x14ac:dyDescent="0.2">
      <c r="A218" s="73" t="s">
        <v>557</v>
      </c>
      <c r="B218" s="74" t="s">
        <v>632</v>
      </c>
      <c r="C218" s="73" t="s">
        <v>633</v>
      </c>
      <c r="D218" s="87">
        <v>0</v>
      </c>
      <c r="E218" s="87">
        <v>0</v>
      </c>
      <c r="F218" s="87">
        <v>0</v>
      </c>
      <c r="G218" s="87">
        <v>0</v>
      </c>
      <c r="H218" s="87">
        <v>0</v>
      </c>
      <c r="I218" s="87">
        <v>0</v>
      </c>
      <c r="J218" s="87">
        <v>0</v>
      </c>
      <c r="K218" s="87">
        <v>0</v>
      </c>
      <c r="L218" s="87">
        <v>0</v>
      </c>
      <c r="M218" s="87">
        <v>0</v>
      </c>
      <c r="N218" s="87">
        <v>0</v>
      </c>
      <c r="O218" s="87">
        <v>0</v>
      </c>
      <c r="P218" s="87">
        <v>0</v>
      </c>
      <c r="Q218" s="87">
        <v>0</v>
      </c>
      <c r="R218" s="87">
        <v>0</v>
      </c>
      <c r="S218" s="87">
        <v>0</v>
      </c>
      <c r="T218" s="87">
        <v>0</v>
      </c>
      <c r="U218" s="87">
        <v>0</v>
      </c>
      <c r="V218" s="87">
        <v>0</v>
      </c>
      <c r="W218" s="87">
        <v>0</v>
      </c>
      <c r="X218" s="87">
        <v>0</v>
      </c>
      <c r="Y218" s="87">
        <v>0</v>
      </c>
      <c r="Z218" s="87">
        <v>0</v>
      </c>
      <c r="AA218" s="87">
        <v>0</v>
      </c>
      <c r="AB218" s="87">
        <v>0</v>
      </c>
      <c r="AC218" s="87">
        <v>0</v>
      </c>
      <c r="AD218" s="87">
        <v>0</v>
      </c>
      <c r="AE218" s="87">
        <v>0</v>
      </c>
      <c r="AF218" s="87">
        <v>0</v>
      </c>
      <c r="AG218" s="87">
        <v>0</v>
      </c>
      <c r="AH218" s="87">
        <v>0</v>
      </c>
      <c r="AI218" s="87">
        <v>0</v>
      </c>
      <c r="AJ218" s="87">
        <v>0</v>
      </c>
      <c r="AK218" s="87">
        <v>0</v>
      </c>
      <c r="AL218" s="87">
        <v>0</v>
      </c>
      <c r="AM218" s="87">
        <v>0</v>
      </c>
      <c r="AN218" s="87">
        <v>0</v>
      </c>
      <c r="AO218" s="87">
        <v>0</v>
      </c>
      <c r="AP218" s="87">
        <v>0</v>
      </c>
      <c r="AQ218" s="87">
        <v>0</v>
      </c>
      <c r="AR218" s="87">
        <v>0</v>
      </c>
      <c r="AS218" s="87">
        <v>0</v>
      </c>
      <c r="AT218" s="87">
        <v>0</v>
      </c>
      <c r="AU218" s="87">
        <v>0</v>
      </c>
      <c r="AV218" s="87">
        <v>0</v>
      </c>
      <c r="AW218" s="87">
        <v>0</v>
      </c>
      <c r="AX218" s="87">
        <v>0</v>
      </c>
      <c r="AY218" s="87">
        <v>0</v>
      </c>
      <c r="AZ218" s="87">
        <v>0</v>
      </c>
      <c r="BA218" s="87">
        <v>0</v>
      </c>
      <c r="BB218" s="87">
        <v>0</v>
      </c>
      <c r="BC218" s="87">
        <v>0</v>
      </c>
      <c r="BD218" s="87">
        <v>0</v>
      </c>
      <c r="BE218" s="87">
        <v>0</v>
      </c>
      <c r="BF218" s="87">
        <v>0</v>
      </c>
      <c r="BG218" s="87">
        <v>0</v>
      </c>
      <c r="BH218" s="87">
        <v>0</v>
      </c>
      <c r="BI218" s="87">
        <v>0</v>
      </c>
      <c r="BJ218" s="87">
        <v>0</v>
      </c>
      <c r="BK218" s="87">
        <v>0</v>
      </c>
      <c r="BL218" s="87">
        <v>0</v>
      </c>
      <c r="BM218" s="87">
        <v>0</v>
      </c>
      <c r="BN218" s="87">
        <v>0</v>
      </c>
      <c r="BO218" s="87">
        <v>0</v>
      </c>
      <c r="BP218" s="87">
        <v>0</v>
      </c>
      <c r="BQ218" s="87">
        <v>0</v>
      </c>
      <c r="BR218" s="87">
        <v>0</v>
      </c>
      <c r="BS218" s="87">
        <v>0</v>
      </c>
      <c r="BT218" s="87">
        <v>0</v>
      </c>
      <c r="BU218" s="87">
        <v>0</v>
      </c>
      <c r="BV218" s="87">
        <v>0</v>
      </c>
      <c r="BW218" s="87">
        <v>0</v>
      </c>
      <c r="BX218" s="87">
        <v>0</v>
      </c>
      <c r="BY218" s="76">
        <v>7067189.2899999991</v>
      </c>
    </row>
    <row r="219" spans="1:77" x14ac:dyDescent="0.2">
      <c r="A219" s="73" t="s">
        <v>557</v>
      </c>
      <c r="B219" s="74" t="s">
        <v>634</v>
      </c>
      <c r="C219" s="73" t="s">
        <v>635</v>
      </c>
      <c r="D219" s="75">
        <v>0</v>
      </c>
      <c r="E219" s="75">
        <v>0</v>
      </c>
      <c r="F219" s="75">
        <v>0</v>
      </c>
      <c r="G219" s="75">
        <v>0</v>
      </c>
      <c r="H219" s="75">
        <v>0</v>
      </c>
      <c r="I219" s="75">
        <v>0</v>
      </c>
      <c r="J219" s="75">
        <v>0</v>
      </c>
      <c r="K219" s="75">
        <v>0</v>
      </c>
      <c r="L219" s="75">
        <v>0</v>
      </c>
      <c r="M219" s="75">
        <v>0</v>
      </c>
      <c r="N219" s="75">
        <v>0</v>
      </c>
      <c r="O219" s="75">
        <v>0</v>
      </c>
      <c r="P219" s="75">
        <v>0</v>
      </c>
      <c r="Q219" s="75">
        <v>0</v>
      </c>
      <c r="R219" s="75">
        <v>0</v>
      </c>
      <c r="S219" s="75">
        <v>0</v>
      </c>
      <c r="T219" s="75">
        <v>0</v>
      </c>
      <c r="U219" s="75">
        <v>0</v>
      </c>
      <c r="V219" s="75">
        <v>0</v>
      </c>
      <c r="W219" s="75">
        <v>0</v>
      </c>
      <c r="X219" s="75">
        <v>0</v>
      </c>
      <c r="Y219" s="75">
        <v>31200</v>
      </c>
      <c r="Z219" s="75">
        <v>0</v>
      </c>
      <c r="AA219" s="75">
        <v>0</v>
      </c>
      <c r="AB219" s="75">
        <v>0</v>
      </c>
      <c r="AC219" s="75">
        <v>0</v>
      </c>
      <c r="AD219" s="75">
        <v>0</v>
      </c>
      <c r="AE219" s="75">
        <v>0</v>
      </c>
      <c r="AF219" s="75">
        <v>0</v>
      </c>
      <c r="AG219" s="75">
        <v>0</v>
      </c>
      <c r="AH219" s="75">
        <v>0</v>
      </c>
      <c r="AI219" s="75">
        <v>12630</v>
      </c>
      <c r="AJ219" s="75">
        <v>350</v>
      </c>
      <c r="AK219" s="75">
        <v>0</v>
      </c>
      <c r="AL219" s="75">
        <v>0</v>
      </c>
      <c r="AM219" s="75">
        <v>0</v>
      </c>
      <c r="AN219" s="75">
        <v>0</v>
      </c>
      <c r="AO219" s="75">
        <v>0</v>
      </c>
      <c r="AP219" s="75">
        <v>0</v>
      </c>
      <c r="AQ219" s="75">
        <v>0</v>
      </c>
      <c r="AR219" s="75">
        <v>0</v>
      </c>
      <c r="AS219" s="75">
        <v>0</v>
      </c>
      <c r="AT219" s="75">
        <v>0</v>
      </c>
      <c r="AU219" s="75">
        <v>0</v>
      </c>
      <c r="AV219" s="75">
        <v>0</v>
      </c>
      <c r="AW219" s="75">
        <v>0</v>
      </c>
      <c r="AX219" s="75">
        <v>0</v>
      </c>
      <c r="AY219" s="75">
        <v>0</v>
      </c>
      <c r="AZ219" s="75">
        <v>20880</v>
      </c>
      <c r="BA219" s="75">
        <v>0</v>
      </c>
      <c r="BB219" s="75">
        <v>0</v>
      </c>
      <c r="BC219" s="75">
        <v>0</v>
      </c>
      <c r="BD219" s="75">
        <v>0</v>
      </c>
      <c r="BE219" s="75">
        <v>0</v>
      </c>
      <c r="BF219" s="75">
        <v>0</v>
      </c>
      <c r="BG219" s="75">
        <v>0</v>
      </c>
      <c r="BH219" s="75">
        <v>0</v>
      </c>
      <c r="BI219" s="75">
        <v>0</v>
      </c>
      <c r="BJ219" s="75">
        <v>0</v>
      </c>
      <c r="BK219" s="75">
        <v>0</v>
      </c>
      <c r="BL219" s="75">
        <v>0</v>
      </c>
      <c r="BM219" s="75">
        <v>0</v>
      </c>
      <c r="BN219" s="75">
        <v>0</v>
      </c>
      <c r="BO219" s="75">
        <v>0</v>
      </c>
      <c r="BP219" s="75">
        <v>0</v>
      </c>
      <c r="BQ219" s="75">
        <v>0</v>
      </c>
      <c r="BR219" s="75">
        <v>0</v>
      </c>
      <c r="BS219" s="75">
        <v>0</v>
      </c>
      <c r="BT219" s="75">
        <v>0</v>
      </c>
      <c r="BU219" s="75">
        <v>0</v>
      </c>
      <c r="BV219" s="75">
        <v>0</v>
      </c>
      <c r="BW219" s="75">
        <v>0</v>
      </c>
      <c r="BX219" s="75">
        <v>0</v>
      </c>
      <c r="BY219" s="76">
        <v>3408297.5</v>
      </c>
    </row>
    <row r="220" spans="1:77" x14ac:dyDescent="0.2">
      <c r="A220" s="73" t="s">
        <v>557</v>
      </c>
      <c r="B220" s="74" t="s">
        <v>636</v>
      </c>
      <c r="C220" s="73" t="s">
        <v>637</v>
      </c>
      <c r="D220" s="75">
        <v>0</v>
      </c>
      <c r="E220" s="75">
        <v>0</v>
      </c>
      <c r="F220" s="75">
        <v>0</v>
      </c>
      <c r="G220" s="75">
        <v>0</v>
      </c>
      <c r="H220" s="75">
        <v>0</v>
      </c>
      <c r="I220" s="75">
        <v>0</v>
      </c>
      <c r="J220" s="75">
        <v>82424.149999999994</v>
      </c>
      <c r="K220" s="75">
        <v>0</v>
      </c>
      <c r="L220" s="75">
        <v>0</v>
      </c>
      <c r="M220" s="75">
        <v>0</v>
      </c>
      <c r="N220" s="75">
        <v>0</v>
      </c>
      <c r="O220" s="75">
        <v>0</v>
      </c>
      <c r="P220" s="75">
        <v>0</v>
      </c>
      <c r="Q220" s="75">
        <v>0</v>
      </c>
      <c r="R220" s="75">
        <v>0</v>
      </c>
      <c r="S220" s="75">
        <v>0</v>
      </c>
      <c r="T220" s="75">
        <v>0</v>
      </c>
      <c r="U220" s="75">
        <v>0</v>
      </c>
      <c r="V220" s="75">
        <v>0</v>
      </c>
      <c r="W220" s="75">
        <v>0</v>
      </c>
      <c r="X220" s="75">
        <v>0</v>
      </c>
      <c r="Y220" s="75">
        <v>0</v>
      </c>
      <c r="Z220" s="75">
        <v>0</v>
      </c>
      <c r="AA220" s="75">
        <v>0</v>
      </c>
      <c r="AB220" s="75">
        <v>0</v>
      </c>
      <c r="AC220" s="75">
        <v>0</v>
      </c>
      <c r="AD220" s="75">
        <v>0</v>
      </c>
      <c r="AE220" s="75">
        <v>0</v>
      </c>
      <c r="AF220" s="75">
        <v>0</v>
      </c>
      <c r="AG220" s="75">
        <v>0</v>
      </c>
      <c r="AH220" s="75">
        <v>0</v>
      </c>
      <c r="AI220" s="75">
        <v>0</v>
      </c>
      <c r="AJ220" s="75">
        <v>0</v>
      </c>
      <c r="AK220" s="75">
        <v>0</v>
      </c>
      <c r="AL220" s="75">
        <v>0</v>
      </c>
      <c r="AM220" s="75">
        <v>0</v>
      </c>
      <c r="AN220" s="75">
        <v>0</v>
      </c>
      <c r="AO220" s="75">
        <v>0</v>
      </c>
      <c r="AP220" s="75">
        <v>0</v>
      </c>
      <c r="AQ220" s="75">
        <v>0</v>
      </c>
      <c r="AR220" s="75">
        <v>0</v>
      </c>
      <c r="AS220" s="75">
        <v>0</v>
      </c>
      <c r="AT220" s="75">
        <v>0</v>
      </c>
      <c r="AU220" s="75">
        <v>0</v>
      </c>
      <c r="AV220" s="75">
        <v>0</v>
      </c>
      <c r="AW220" s="75">
        <v>0</v>
      </c>
      <c r="AX220" s="75">
        <v>0</v>
      </c>
      <c r="AY220" s="75">
        <v>0</v>
      </c>
      <c r="AZ220" s="75">
        <v>0</v>
      </c>
      <c r="BA220" s="75">
        <v>0</v>
      </c>
      <c r="BB220" s="75">
        <v>0</v>
      </c>
      <c r="BC220" s="75">
        <v>0</v>
      </c>
      <c r="BD220" s="75">
        <v>0</v>
      </c>
      <c r="BE220" s="75">
        <v>0</v>
      </c>
      <c r="BF220" s="75">
        <v>0</v>
      </c>
      <c r="BG220" s="75">
        <v>0</v>
      </c>
      <c r="BH220" s="75">
        <v>0</v>
      </c>
      <c r="BI220" s="75">
        <v>0</v>
      </c>
      <c r="BJ220" s="75">
        <v>0</v>
      </c>
      <c r="BK220" s="75">
        <v>0</v>
      </c>
      <c r="BL220" s="75">
        <v>0</v>
      </c>
      <c r="BM220" s="75">
        <v>0</v>
      </c>
      <c r="BN220" s="75">
        <v>0</v>
      </c>
      <c r="BO220" s="75">
        <v>0</v>
      </c>
      <c r="BP220" s="75">
        <v>0</v>
      </c>
      <c r="BQ220" s="75">
        <v>0</v>
      </c>
      <c r="BR220" s="75">
        <v>0</v>
      </c>
      <c r="BS220" s="75">
        <v>0</v>
      </c>
      <c r="BT220" s="75">
        <v>0</v>
      </c>
      <c r="BU220" s="75">
        <v>0</v>
      </c>
      <c r="BV220" s="75">
        <v>0</v>
      </c>
      <c r="BW220" s="75">
        <v>0</v>
      </c>
      <c r="BX220" s="75">
        <v>0</v>
      </c>
      <c r="BY220" s="76">
        <v>1694017.0300000003</v>
      </c>
    </row>
    <row r="221" spans="1:77" x14ac:dyDescent="0.2">
      <c r="A221" s="73" t="s">
        <v>557</v>
      </c>
      <c r="B221" s="74" t="s">
        <v>638</v>
      </c>
      <c r="C221" s="73" t="s">
        <v>639</v>
      </c>
      <c r="D221" s="75">
        <v>62675</v>
      </c>
      <c r="E221" s="75">
        <v>0</v>
      </c>
      <c r="F221" s="75">
        <v>28891</v>
      </c>
      <c r="G221" s="75">
        <v>0</v>
      </c>
      <c r="H221" s="75">
        <v>0</v>
      </c>
      <c r="I221" s="75">
        <v>4330</v>
      </c>
      <c r="J221" s="75">
        <v>0</v>
      </c>
      <c r="K221" s="75">
        <v>0</v>
      </c>
      <c r="L221" s="75">
        <v>54169.599999999999</v>
      </c>
      <c r="M221" s="75">
        <v>38500</v>
      </c>
      <c r="N221" s="75">
        <v>46</v>
      </c>
      <c r="O221" s="75">
        <v>174880</v>
      </c>
      <c r="P221" s="75">
        <v>22050</v>
      </c>
      <c r="Q221" s="75">
        <v>0</v>
      </c>
      <c r="R221" s="75">
        <v>0</v>
      </c>
      <c r="S221" s="75">
        <v>0</v>
      </c>
      <c r="T221" s="75">
        <v>0</v>
      </c>
      <c r="U221" s="75">
        <v>0</v>
      </c>
      <c r="V221" s="75">
        <v>0</v>
      </c>
      <c r="W221" s="75">
        <v>2300</v>
      </c>
      <c r="X221" s="75">
        <v>0</v>
      </c>
      <c r="Y221" s="75">
        <v>0</v>
      </c>
      <c r="Z221" s="75">
        <v>32741.71</v>
      </c>
      <c r="AA221" s="75">
        <v>1102790.45</v>
      </c>
      <c r="AB221" s="75">
        <v>33660</v>
      </c>
      <c r="AC221" s="75">
        <v>0</v>
      </c>
      <c r="AD221" s="75">
        <v>639642.67000000004</v>
      </c>
      <c r="AE221" s="75">
        <v>253962.5</v>
      </c>
      <c r="AF221" s="75">
        <v>1735.35</v>
      </c>
      <c r="AG221" s="75">
        <v>0</v>
      </c>
      <c r="AH221" s="75">
        <v>2000</v>
      </c>
      <c r="AI221" s="75">
        <v>5500</v>
      </c>
      <c r="AJ221" s="75">
        <v>325739.24</v>
      </c>
      <c r="AK221" s="75">
        <v>0</v>
      </c>
      <c r="AL221" s="75">
        <v>0</v>
      </c>
      <c r="AM221" s="75">
        <v>33500</v>
      </c>
      <c r="AN221" s="75">
        <v>48616.480000000003</v>
      </c>
      <c r="AO221" s="75">
        <v>0</v>
      </c>
      <c r="AP221" s="75">
        <v>0</v>
      </c>
      <c r="AQ221" s="75">
        <v>704240</v>
      </c>
      <c r="AR221" s="75">
        <v>0</v>
      </c>
      <c r="AS221" s="75">
        <v>0</v>
      </c>
      <c r="AT221" s="75">
        <v>0</v>
      </c>
      <c r="AU221" s="75">
        <v>0</v>
      </c>
      <c r="AV221" s="75">
        <v>0</v>
      </c>
      <c r="AW221" s="75">
        <v>132440</v>
      </c>
      <c r="AX221" s="75">
        <v>0</v>
      </c>
      <c r="AY221" s="75">
        <v>29195</v>
      </c>
      <c r="AZ221" s="75">
        <v>7800</v>
      </c>
      <c r="BA221" s="75">
        <v>0</v>
      </c>
      <c r="BB221" s="75">
        <v>0</v>
      </c>
      <c r="BC221" s="75">
        <v>0</v>
      </c>
      <c r="BD221" s="75">
        <v>0</v>
      </c>
      <c r="BE221" s="75">
        <v>0</v>
      </c>
      <c r="BF221" s="75">
        <v>0</v>
      </c>
      <c r="BG221" s="75">
        <v>0</v>
      </c>
      <c r="BH221" s="75">
        <v>8400</v>
      </c>
      <c r="BI221" s="75">
        <v>700068</v>
      </c>
      <c r="BJ221" s="75">
        <v>0</v>
      </c>
      <c r="BK221" s="75">
        <v>75144.039999999994</v>
      </c>
      <c r="BL221" s="75">
        <v>22300</v>
      </c>
      <c r="BM221" s="75">
        <v>0</v>
      </c>
      <c r="BN221" s="75">
        <v>0</v>
      </c>
      <c r="BO221" s="75">
        <v>13187</v>
      </c>
      <c r="BP221" s="75">
        <v>1081589.05</v>
      </c>
      <c r="BQ221" s="75">
        <v>10143.6</v>
      </c>
      <c r="BR221" s="75">
        <v>0</v>
      </c>
      <c r="BS221" s="75">
        <v>0</v>
      </c>
      <c r="BT221" s="75">
        <v>0</v>
      </c>
      <c r="BU221" s="75">
        <v>0</v>
      </c>
      <c r="BV221" s="75">
        <v>0</v>
      </c>
      <c r="BW221" s="75">
        <v>0</v>
      </c>
      <c r="BX221" s="75">
        <v>0</v>
      </c>
      <c r="BY221" s="76">
        <v>939400</v>
      </c>
    </row>
    <row r="222" spans="1:77" x14ac:dyDescent="0.2">
      <c r="A222" s="73" t="s">
        <v>557</v>
      </c>
      <c r="B222" s="74" t="s">
        <v>640</v>
      </c>
      <c r="C222" s="73" t="s">
        <v>641</v>
      </c>
      <c r="D222" s="75">
        <v>18505613.030000001</v>
      </c>
      <c r="E222" s="75">
        <v>5601613.0599999996</v>
      </c>
      <c r="F222" s="75">
        <v>8380054.7000000002</v>
      </c>
      <c r="G222" s="75">
        <v>2361968.39</v>
      </c>
      <c r="H222" s="75">
        <v>2274209.4500000002</v>
      </c>
      <c r="I222" s="75">
        <v>760347.63</v>
      </c>
      <c r="J222" s="75">
        <v>29902519.23</v>
      </c>
      <c r="K222" s="75">
        <v>3120380.38</v>
      </c>
      <c r="L222" s="75">
        <v>1278374.1200000001</v>
      </c>
      <c r="M222" s="75">
        <v>10886924.140000001</v>
      </c>
      <c r="N222" s="75">
        <v>1192546.8500000001</v>
      </c>
      <c r="O222" s="75">
        <v>3151309.02</v>
      </c>
      <c r="P222" s="75">
        <v>6387190.0099999998</v>
      </c>
      <c r="Q222" s="75">
        <v>5521967.6600000001</v>
      </c>
      <c r="R222" s="75">
        <v>660534.93000000005</v>
      </c>
      <c r="S222" s="75">
        <v>2481938.9700000002</v>
      </c>
      <c r="T222" s="75">
        <v>1387154.41</v>
      </c>
      <c r="U222" s="75">
        <v>1152941.6100000001</v>
      </c>
      <c r="V222" s="75">
        <v>23330269.02</v>
      </c>
      <c r="W222" s="75">
        <v>5767236.5499999998</v>
      </c>
      <c r="X222" s="75">
        <v>2038876.28</v>
      </c>
      <c r="Y222" s="75">
        <v>4290380.93</v>
      </c>
      <c r="Z222" s="75">
        <v>1394795.88</v>
      </c>
      <c r="AA222" s="75">
        <v>1644426.34</v>
      </c>
      <c r="AB222" s="75">
        <v>2601118.91</v>
      </c>
      <c r="AC222" s="75">
        <v>1401888.96</v>
      </c>
      <c r="AD222" s="75">
        <v>601689.36</v>
      </c>
      <c r="AE222" s="75">
        <v>28630226.5</v>
      </c>
      <c r="AF222" s="75">
        <v>1595076.58</v>
      </c>
      <c r="AG222" s="75">
        <v>832546</v>
      </c>
      <c r="AH222" s="75">
        <v>1025785.23</v>
      </c>
      <c r="AI222" s="75">
        <v>820597.96</v>
      </c>
      <c r="AJ222" s="75">
        <v>1562972.11</v>
      </c>
      <c r="AK222" s="75">
        <v>1248720.93</v>
      </c>
      <c r="AL222" s="75">
        <v>872543.98</v>
      </c>
      <c r="AM222" s="75">
        <v>1429098.46</v>
      </c>
      <c r="AN222" s="75">
        <v>1296987.6200000001</v>
      </c>
      <c r="AO222" s="75">
        <v>1283195.3400000001</v>
      </c>
      <c r="AP222" s="75">
        <v>1078937.1000000001</v>
      </c>
      <c r="AQ222" s="75">
        <v>8325211.8600000003</v>
      </c>
      <c r="AR222" s="75">
        <v>905814.14</v>
      </c>
      <c r="AS222" s="75">
        <v>1078709.01</v>
      </c>
      <c r="AT222" s="75">
        <v>1151187.99</v>
      </c>
      <c r="AU222" s="75">
        <v>773503.22</v>
      </c>
      <c r="AV222" s="75">
        <v>364483.51</v>
      </c>
      <c r="AW222" s="75">
        <v>681194.6</v>
      </c>
      <c r="AX222" s="75">
        <v>17252827.66</v>
      </c>
      <c r="AY222" s="75">
        <v>1148687.56</v>
      </c>
      <c r="AZ222" s="75">
        <v>949423.25</v>
      </c>
      <c r="BA222" s="75">
        <v>1927310.2</v>
      </c>
      <c r="BB222" s="75">
        <v>2270798.48</v>
      </c>
      <c r="BC222" s="75">
        <v>1548536.42</v>
      </c>
      <c r="BD222" s="75">
        <v>3970175.1</v>
      </c>
      <c r="BE222" s="75">
        <v>3000000</v>
      </c>
      <c r="BF222" s="75">
        <v>1567044.58</v>
      </c>
      <c r="BG222" s="75">
        <v>549996.82999999996</v>
      </c>
      <c r="BH222" s="75">
        <v>309280.34000000003</v>
      </c>
      <c r="BI222" s="75">
        <v>17173937.66</v>
      </c>
      <c r="BJ222" s="75">
        <v>5490138.46</v>
      </c>
      <c r="BK222" s="75">
        <v>1278208.43</v>
      </c>
      <c r="BL222" s="75">
        <v>753063.6</v>
      </c>
      <c r="BM222" s="75">
        <v>1505517.21</v>
      </c>
      <c r="BN222" s="75">
        <v>2173043.71</v>
      </c>
      <c r="BO222" s="75">
        <v>713226.95</v>
      </c>
      <c r="BP222" s="75">
        <v>9514817.0299999993</v>
      </c>
      <c r="BQ222" s="75">
        <v>1159036.74</v>
      </c>
      <c r="BR222" s="75">
        <v>1139350.8899999999</v>
      </c>
      <c r="BS222" s="75">
        <v>2204140.75</v>
      </c>
      <c r="BT222" s="75">
        <v>1985521.78</v>
      </c>
      <c r="BU222" s="75">
        <v>3937912.68</v>
      </c>
      <c r="BV222" s="75">
        <v>1201634.18</v>
      </c>
      <c r="BW222" s="75">
        <v>654873.1</v>
      </c>
      <c r="BX222" s="75">
        <v>626564.39</v>
      </c>
      <c r="BY222" s="76">
        <v>3409662.5099999993</v>
      </c>
    </row>
    <row r="223" spans="1:77" x14ac:dyDescent="0.2">
      <c r="A223" s="73" t="s">
        <v>557</v>
      </c>
      <c r="B223" s="74" t="s">
        <v>642</v>
      </c>
      <c r="C223" s="73" t="s">
        <v>643</v>
      </c>
      <c r="D223" s="75">
        <v>2171485.96</v>
      </c>
      <c r="E223" s="75">
        <v>435258.57</v>
      </c>
      <c r="F223" s="75">
        <v>551488.25</v>
      </c>
      <c r="G223" s="75">
        <v>408045.03</v>
      </c>
      <c r="H223" s="75">
        <v>387038.38</v>
      </c>
      <c r="I223" s="75">
        <v>35596.53</v>
      </c>
      <c r="J223" s="75">
        <v>5455071.8799999999</v>
      </c>
      <c r="K223" s="75">
        <v>529794.39</v>
      </c>
      <c r="L223" s="75">
        <v>125685.46</v>
      </c>
      <c r="M223" s="75">
        <v>1539357.34</v>
      </c>
      <c r="N223" s="75">
        <v>0</v>
      </c>
      <c r="O223" s="75">
        <v>277354.38</v>
      </c>
      <c r="P223" s="75">
        <v>1226743.74</v>
      </c>
      <c r="Q223" s="75">
        <v>986834.19</v>
      </c>
      <c r="R223" s="75">
        <v>226700</v>
      </c>
      <c r="S223" s="75">
        <v>7303.82</v>
      </c>
      <c r="T223" s="75">
        <v>513678.75</v>
      </c>
      <c r="U223" s="75">
        <v>101000.09</v>
      </c>
      <c r="V223" s="75">
        <v>4804231.84</v>
      </c>
      <c r="W223" s="75">
        <v>1348910.87</v>
      </c>
      <c r="X223" s="75">
        <v>426006.71</v>
      </c>
      <c r="Y223" s="75">
        <v>641700.38</v>
      </c>
      <c r="Z223" s="75">
        <v>6765</v>
      </c>
      <c r="AA223" s="75">
        <v>511221.06</v>
      </c>
      <c r="AB223" s="75">
        <v>31442.9</v>
      </c>
      <c r="AC223" s="75">
        <v>198105</v>
      </c>
      <c r="AD223" s="75">
        <v>158236</v>
      </c>
      <c r="AE223" s="75">
        <v>2879643.07</v>
      </c>
      <c r="AF223" s="75">
        <v>73411.34</v>
      </c>
      <c r="AG223" s="75">
        <v>70781.039999999994</v>
      </c>
      <c r="AH223" s="75">
        <v>0</v>
      </c>
      <c r="AI223" s="75">
        <v>0</v>
      </c>
      <c r="AJ223" s="75">
        <v>24331</v>
      </c>
      <c r="AK223" s="75">
        <v>81322.91</v>
      </c>
      <c r="AL223" s="75">
        <v>271544.49</v>
      </c>
      <c r="AM223" s="75">
        <v>120</v>
      </c>
      <c r="AN223" s="75">
        <v>0</v>
      </c>
      <c r="AO223" s="75">
        <v>169055.32</v>
      </c>
      <c r="AP223" s="75">
        <v>90</v>
      </c>
      <c r="AQ223" s="75">
        <v>2355936.79</v>
      </c>
      <c r="AR223" s="75">
        <v>120039.23</v>
      </c>
      <c r="AS223" s="75">
        <v>1493.19</v>
      </c>
      <c r="AT223" s="75">
        <v>1808.3</v>
      </c>
      <c r="AU223" s="75">
        <v>69294.22</v>
      </c>
      <c r="AV223" s="75">
        <v>0</v>
      </c>
      <c r="AW223" s="75">
        <v>0</v>
      </c>
      <c r="AX223" s="75">
        <v>3081440.79</v>
      </c>
      <c r="AY223" s="75">
        <v>124219.42</v>
      </c>
      <c r="AZ223" s="75">
        <v>237466.62</v>
      </c>
      <c r="BA223" s="75">
        <v>1620</v>
      </c>
      <c r="BB223" s="75">
        <v>494547.79</v>
      </c>
      <c r="BC223" s="75">
        <v>347768.19</v>
      </c>
      <c r="BD223" s="75">
        <v>436094.85979999998</v>
      </c>
      <c r="BE223" s="75">
        <v>408156.85</v>
      </c>
      <c r="BF223" s="75">
        <v>147322.32</v>
      </c>
      <c r="BG223" s="75">
        <v>60193.120000000003</v>
      </c>
      <c r="BH223" s="75">
        <v>34735.64</v>
      </c>
      <c r="BI223" s="75">
        <v>8072.8</v>
      </c>
      <c r="BJ223" s="75">
        <v>1031181.35</v>
      </c>
      <c r="BK223" s="75">
        <v>0</v>
      </c>
      <c r="BL223" s="75">
        <v>71508.100000000006</v>
      </c>
      <c r="BM223" s="75">
        <v>0</v>
      </c>
      <c r="BN223" s="75">
        <v>6741.75</v>
      </c>
      <c r="BO223" s="75">
        <v>200751.83</v>
      </c>
      <c r="BP223" s="75">
        <v>2218720.06</v>
      </c>
      <c r="BQ223" s="75">
        <v>3708.41</v>
      </c>
      <c r="BR223" s="75">
        <v>3917</v>
      </c>
      <c r="BS223" s="75">
        <v>1066624.69</v>
      </c>
      <c r="BT223" s="75">
        <v>286862.38</v>
      </c>
      <c r="BU223" s="75">
        <v>1303705.74</v>
      </c>
      <c r="BV223" s="75">
        <v>408394.01</v>
      </c>
      <c r="BW223" s="75">
        <v>0</v>
      </c>
      <c r="BX223" s="75">
        <v>0</v>
      </c>
      <c r="BY223" s="76">
        <v>1652139411.5000005</v>
      </c>
    </row>
    <row r="224" spans="1:77" x14ac:dyDescent="0.2">
      <c r="A224" s="73" t="s">
        <v>557</v>
      </c>
      <c r="B224" s="74" t="s">
        <v>644</v>
      </c>
      <c r="C224" s="73" t="s">
        <v>645</v>
      </c>
      <c r="D224" s="75">
        <v>296805.64</v>
      </c>
      <c r="E224" s="75">
        <v>68511.509999999995</v>
      </c>
      <c r="F224" s="75">
        <v>215774.41</v>
      </c>
      <c r="G224" s="75">
        <v>75463.45</v>
      </c>
      <c r="H224" s="75">
        <v>92172.23</v>
      </c>
      <c r="I224" s="75">
        <v>33276.58</v>
      </c>
      <c r="J224" s="75">
        <v>578952.97</v>
      </c>
      <c r="K224" s="75">
        <v>203162.91</v>
      </c>
      <c r="L224" s="75">
        <v>5169.0600000000004</v>
      </c>
      <c r="M224" s="75">
        <v>110986.97</v>
      </c>
      <c r="N224" s="75">
        <v>57519.64</v>
      </c>
      <c r="O224" s="75">
        <v>89655.37</v>
      </c>
      <c r="P224" s="75">
        <v>222758.47</v>
      </c>
      <c r="Q224" s="75">
        <v>159669.87</v>
      </c>
      <c r="R224" s="75">
        <v>15059.79</v>
      </c>
      <c r="S224" s="75">
        <v>7397.98</v>
      </c>
      <c r="T224" s="75">
        <v>21839.8</v>
      </c>
      <c r="U224" s="75">
        <v>3939.74</v>
      </c>
      <c r="V224" s="75">
        <v>789316.35</v>
      </c>
      <c r="W224" s="75">
        <v>308680.90999999997</v>
      </c>
      <c r="X224" s="75">
        <v>93201.03</v>
      </c>
      <c r="Y224" s="75">
        <v>116650.27</v>
      </c>
      <c r="Z224" s="75">
        <v>45314.59</v>
      </c>
      <c r="AA224" s="75">
        <v>85554.59</v>
      </c>
      <c r="AB224" s="75">
        <v>58679.18</v>
      </c>
      <c r="AC224" s="75">
        <v>28348.97</v>
      </c>
      <c r="AD224" s="75">
        <v>30356.69</v>
      </c>
      <c r="AE224" s="75">
        <v>625546.49</v>
      </c>
      <c r="AF224" s="75">
        <v>10963.13</v>
      </c>
      <c r="AG224" s="75">
        <v>8382.8700000000008</v>
      </c>
      <c r="AH224" s="75">
        <v>18559.46</v>
      </c>
      <c r="AI224" s="75">
        <v>10395.76</v>
      </c>
      <c r="AJ224" s="75">
        <v>54081.1</v>
      </c>
      <c r="AK224" s="75">
        <v>20067.04</v>
      </c>
      <c r="AL224" s="75">
        <v>6114.69</v>
      </c>
      <c r="AM224" s="75">
        <v>45810.18</v>
      </c>
      <c r="AN224" s="75">
        <v>34306.07</v>
      </c>
      <c r="AO224" s="75">
        <v>22075.37</v>
      </c>
      <c r="AP224" s="75">
        <v>13331.45</v>
      </c>
      <c r="AQ224" s="75">
        <v>340626.34</v>
      </c>
      <c r="AR224" s="75">
        <v>90167.08</v>
      </c>
      <c r="AS224" s="75">
        <v>35129.72</v>
      </c>
      <c r="AT224" s="75">
        <v>39523.06</v>
      </c>
      <c r="AU224" s="75">
        <v>24166.35</v>
      </c>
      <c r="AV224" s="75">
        <v>15187.51</v>
      </c>
      <c r="AW224" s="75">
        <v>15363.89</v>
      </c>
      <c r="AX224" s="75">
        <v>172163.94</v>
      </c>
      <c r="AY224" s="75">
        <v>19377.330000000002</v>
      </c>
      <c r="AZ224" s="75">
        <v>33468.160000000003</v>
      </c>
      <c r="BA224" s="75">
        <v>47401.72</v>
      </c>
      <c r="BB224" s="75">
        <v>63547.27</v>
      </c>
      <c r="BC224" s="75">
        <v>33049.760000000002</v>
      </c>
      <c r="BD224" s="75">
        <v>27209.679899999999</v>
      </c>
      <c r="BE224" s="75">
        <v>99000</v>
      </c>
      <c r="BF224" s="75">
        <v>10700</v>
      </c>
      <c r="BG224" s="75">
        <v>6983.23</v>
      </c>
      <c r="BH224" s="75">
        <v>749</v>
      </c>
      <c r="BI224" s="75">
        <v>603889.18999999994</v>
      </c>
      <c r="BJ224" s="75">
        <v>171897.18</v>
      </c>
      <c r="BK224" s="75">
        <v>32912.58</v>
      </c>
      <c r="BL224" s="75">
        <v>9646.7000000000007</v>
      </c>
      <c r="BM224" s="75">
        <v>63243.15</v>
      </c>
      <c r="BN224" s="75">
        <v>77261.679999999993</v>
      </c>
      <c r="BO224" s="75">
        <v>19333.34</v>
      </c>
      <c r="BP224" s="75">
        <v>410661.6</v>
      </c>
      <c r="BQ224" s="75">
        <v>25482.97</v>
      </c>
      <c r="BR224" s="75">
        <v>21049.09</v>
      </c>
      <c r="BS224" s="75">
        <v>39226.6</v>
      </c>
      <c r="BT224" s="75">
        <v>69141.7</v>
      </c>
      <c r="BU224" s="75">
        <v>65789.81</v>
      </c>
      <c r="BV224" s="75">
        <v>41445.199999999997</v>
      </c>
      <c r="BW224" s="75">
        <v>21208.85</v>
      </c>
      <c r="BX224" s="75">
        <v>17782.02</v>
      </c>
      <c r="BY224" s="76">
        <v>101828143.98</v>
      </c>
    </row>
    <row r="225" spans="1:77" x14ac:dyDescent="0.2">
      <c r="A225" s="73" t="s">
        <v>557</v>
      </c>
      <c r="B225" s="74" t="s">
        <v>646</v>
      </c>
      <c r="C225" s="73" t="s">
        <v>647</v>
      </c>
      <c r="D225" s="75">
        <v>122815.08</v>
      </c>
      <c r="E225" s="75">
        <v>24282.47</v>
      </c>
      <c r="F225" s="75">
        <v>38776.83</v>
      </c>
      <c r="G225" s="75">
        <v>12427.85</v>
      </c>
      <c r="H225" s="75">
        <v>2991.72</v>
      </c>
      <c r="I225" s="75">
        <v>9353.94</v>
      </c>
      <c r="J225" s="75">
        <v>1967386.62</v>
      </c>
      <c r="K225" s="75">
        <v>44955</v>
      </c>
      <c r="L225" s="75">
        <v>65992.19</v>
      </c>
      <c r="M225" s="75">
        <v>85562.04</v>
      </c>
      <c r="N225" s="75">
        <v>22470</v>
      </c>
      <c r="O225" s="75">
        <v>44298</v>
      </c>
      <c r="P225" s="75">
        <v>229268.9</v>
      </c>
      <c r="Q225" s="75">
        <v>150107</v>
      </c>
      <c r="R225" s="75">
        <v>37375.1</v>
      </c>
      <c r="S225" s="75">
        <v>35809.96</v>
      </c>
      <c r="T225" s="75">
        <v>5992</v>
      </c>
      <c r="U225" s="75">
        <v>36076.120000000003</v>
      </c>
      <c r="V225" s="75">
        <v>0</v>
      </c>
      <c r="W225" s="75">
        <v>0</v>
      </c>
      <c r="X225" s="75">
        <v>0</v>
      </c>
      <c r="Y225" s="75">
        <v>78688.61</v>
      </c>
      <c r="Z225" s="75">
        <v>43020.639999999999</v>
      </c>
      <c r="AA225" s="75">
        <v>0</v>
      </c>
      <c r="AB225" s="75">
        <v>31441.200000000001</v>
      </c>
      <c r="AC225" s="75">
        <v>7662.6</v>
      </c>
      <c r="AD225" s="75">
        <v>0</v>
      </c>
      <c r="AE225" s="75">
        <v>388741.7</v>
      </c>
      <c r="AF225" s="75">
        <v>53934</v>
      </c>
      <c r="AG225" s="75">
        <v>19837.8</v>
      </c>
      <c r="AH225" s="75">
        <v>67704</v>
      </c>
      <c r="AI225" s="75">
        <v>26215</v>
      </c>
      <c r="AJ225" s="75">
        <v>32100</v>
      </c>
      <c r="AK225" s="75">
        <v>47565.51</v>
      </c>
      <c r="AL225" s="75">
        <v>50183</v>
      </c>
      <c r="AM225" s="75">
        <v>26588.76</v>
      </c>
      <c r="AN225" s="75">
        <v>39775.68</v>
      </c>
      <c r="AO225" s="75">
        <v>19576.97</v>
      </c>
      <c r="AP225" s="75">
        <v>23410.16</v>
      </c>
      <c r="AQ225" s="75">
        <v>54544</v>
      </c>
      <c r="AR225" s="75">
        <v>11556</v>
      </c>
      <c r="AS225" s="75">
        <v>21186</v>
      </c>
      <c r="AT225" s="75">
        <v>75207.09</v>
      </c>
      <c r="AU225" s="75">
        <v>10849.8</v>
      </c>
      <c r="AV225" s="75">
        <v>32742</v>
      </c>
      <c r="AW225" s="75">
        <v>23360.240000000002</v>
      </c>
      <c r="AX225" s="75">
        <v>425838.55</v>
      </c>
      <c r="AY225" s="75">
        <v>0</v>
      </c>
      <c r="AZ225" s="75">
        <v>109835.5</v>
      </c>
      <c r="BA225" s="75">
        <v>0</v>
      </c>
      <c r="BB225" s="75">
        <v>36566.15</v>
      </c>
      <c r="BC225" s="75">
        <v>65874.009999999995</v>
      </c>
      <c r="BD225" s="75">
        <v>39348.949999999997</v>
      </c>
      <c r="BE225" s="75">
        <v>16328.44</v>
      </c>
      <c r="BF225" s="75">
        <v>16285.4</v>
      </c>
      <c r="BG225" s="75">
        <v>4419.1000000000004</v>
      </c>
      <c r="BH225" s="75">
        <v>0</v>
      </c>
      <c r="BI225" s="75">
        <v>77040</v>
      </c>
      <c r="BJ225" s="75">
        <v>172893.48</v>
      </c>
      <c r="BK225" s="75">
        <v>30862.01</v>
      </c>
      <c r="BL225" s="75">
        <v>90607.6</v>
      </c>
      <c r="BM225" s="75">
        <v>35202.800000000003</v>
      </c>
      <c r="BN225" s="75">
        <v>59283.08</v>
      </c>
      <c r="BO225" s="75">
        <v>20721.75</v>
      </c>
      <c r="BP225" s="75">
        <v>52472.800000000003</v>
      </c>
      <c r="BQ225" s="75">
        <v>45167.06</v>
      </c>
      <c r="BR225" s="75">
        <v>44298</v>
      </c>
      <c r="BS225" s="75">
        <v>54605.89</v>
      </c>
      <c r="BT225" s="75">
        <v>106080.17</v>
      </c>
      <c r="BU225" s="75">
        <v>38999.660000000003</v>
      </c>
      <c r="BV225" s="75">
        <v>73519.03</v>
      </c>
      <c r="BW225" s="75">
        <v>12091</v>
      </c>
      <c r="BX225" s="75">
        <v>34018.86</v>
      </c>
      <c r="BY225" s="76">
        <v>542730743.24989986</v>
      </c>
    </row>
    <row r="226" spans="1:77" x14ac:dyDescent="0.2">
      <c r="A226" s="73" t="s">
        <v>557</v>
      </c>
      <c r="B226" s="74" t="s">
        <v>648</v>
      </c>
      <c r="C226" s="73" t="s">
        <v>649</v>
      </c>
      <c r="D226" s="75">
        <v>90368</v>
      </c>
      <c r="E226" s="75">
        <v>18837</v>
      </c>
      <c r="F226" s="75">
        <v>52279</v>
      </c>
      <c r="G226" s="75">
        <v>9251</v>
      </c>
      <c r="H226" s="75">
        <v>5894</v>
      </c>
      <c r="I226" s="75">
        <v>2338</v>
      </c>
      <c r="J226" s="75">
        <v>190754</v>
      </c>
      <c r="K226" s="75">
        <v>23884</v>
      </c>
      <c r="L226" s="75">
        <v>11726</v>
      </c>
      <c r="M226" s="75">
        <v>33991.800000000003</v>
      </c>
      <c r="N226" s="75">
        <v>8672</v>
      </c>
      <c r="O226" s="75">
        <v>18109</v>
      </c>
      <c r="P226" s="75">
        <v>51538</v>
      </c>
      <c r="Q226" s="75">
        <v>56684</v>
      </c>
      <c r="R226" s="75">
        <v>11630</v>
      </c>
      <c r="S226" s="75">
        <v>12235</v>
      </c>
      <c r="T226" s="75">
        <v>8000</v>
      </c>
      <c r="U226" s="75">
        <v>0</v>
      </c>
      <c r="V226" s="75">
        <v>183846</v>
      </c>
      <c r="W226" s="75">
        <v>17556</v>
      </c>
      <c r="X226" s="75">
        <v>6434</v>
      </c>
      <c r="Y226" s="75">
        <v>67908</v>
      </c>
      <c r="Z226" s="75">
        <v>15795</v>
      </c>
      <c r="AA226" s="75">
        <v>11758</v>
      </c>
      <c r="AB226" s="75">
        <v>27314</v>
      </c>
      <c r="AC226" s="75">
        <v>8543</v>
      </c>
      <c r="AD226" s="75">
        <v>9155</v>
      </c>
      <c r="AE226" s="75">
        <v>216330</v>
      </c>
      <c r="AF226" s="75">
        <v>10383</v>
      </c>
      <c r="AG226" s="75">
        <v>900</v>
      </c>
      <c r="AH226" s="75">
        <v>2767</v>
      </c>
      <c r="AI226" s="75">
        <v>2979</v>
      </c>
      <c r="AJ226" s="75">
        <v>11772.88</v>
      </c>
      <c r="AK226" s="75">
        <v>12134</v>
      </c>
      <c r="AL226" s="75">
        <v>14140</v>
      </c>
      <c r="AM226" s="75">
        <v>24569</v>
      </c>
      <c r="AN226" s="75">
        <v>0</v>
      </c>
      <c r="AO226" s="75">
        <v>7773</v>
      </c>
      <c r="AP226" s="75">
        <v>14031</v>
      </c>
      <c r="AQ226" s="75">
        <v>131037</v>
      </c>
      <c r="AR226" s="75">
        <v>15371</v>
      </c>
      <c r="AS226" s="75">
        <v>7931</v>
      </c>
      <c r="AT226" s="75">
        <v>21707</v>
      </c>
      <c r="AU226" s="75">
        <v>5572</v>
      </c>
      <c r="AV226" s="75">
        <v>1437</v>
      </c>
      <c r="AW226" s="75">
        <v>8066</v>
      </c>
      <c r="AX226" s="75">
        <v>110564</v>
      </c>
      <c r="AY226" s="75">
        <v>0</v>
      </c>
      <c r="AZ226" s="75">
        <v>6078</v>
      </c>
      <c r="BA226" s="75">
        <v>17906</v>
      </c>
      <c r="BB226" s="75">
        <v>10762</v>
      </c>
      <c r="BC226" s="75">
        <v>6060</v>
      </c>
      <c r="BD226" s="75">
        <v>28706</v>
      </c>
      <c r="BE226" s="75">
        <v>8087</v>
      </c>
      <c r="BF226" s="75">
        <v>17253</v>
      </c>
      <c r="BG226" s="75">
        <v>0</v>
      </c>
      <c r="BH226" s="75">
        <v>0</v>
      </c>
      <c r="BI226" s="75">
        <v>148170</v>
      </c>
      <c r="BJ226" s="75">
        <v>37653</v>
      </c>
      <c r="BK226" s="75">
        <v>11297</v>
      </c>
      <c r="BL226" s="75">
        <v>5974</v>
      </c>
      <c r="BM226" s="75">
        <v>10186</v>
      </c>
      <c r="BN226" s="75">
        <v>12693</v>
      </c>
      <c r="BO226" s="75">
        <v>5287</v>
      </c>
      <c r="BP226" s="75">
        <v>92678</v>
      </c>
      <c r="BQ226" s="75">
        <v>3694</v>
      </c>
      <c r="BR226" s="75">
        <v>11422</v>
      </c>
      <c r="BS226" s="75">
        <v>17841</v>
      </c>
      <c r="BT226" s="75">
        <v>11703</v>
      </c>
      <c r="BU226" s="75">
        <v>45532.5</v>
      </c>
      <c r="BV226" s="75">
        <v>4849</v>
      </c>
      <c r="BW226" s="75">
        <v>9125</v>
      </c>
      <c r="BX226" s="75">
        <v>3900</v>
      </c>
      <c r="BY226" s="76">
        <v>391914102.45999998</v>
      </c>
    </row>
    <row r="227" spans="1:77" x14ac:dyDescent="0.2">
      <c r="A227" s="73" t="s">
        <v>557</v>
      </c>
      <c r="B227" s="74" t="s">
        <v>650</v>
      </c>
      <c r="C227" s="73" t="s">
        <v>651</v>
      </c>
      <c r="D227" s="75">
        <v>3329611.51</v>
      </c>
      <c r="E227" s="75">
        <v>951424.92</v>
      </c>
      <c r="F227" s="75">
        <v>1299274.32</v>
      </c>
      <c r="G227" s="75">
        <v>642118.91</v>
      </c>
      <c r="H227" s="75">
        <v>484045.87</v>
      </c>
      <c r="I227" s="75">
        <v>197479.61</v>
      </c>
      <c r="J227" s="75">
        <v>5090073.96</v>
      </c>
      <c r="K227" s="75">
        <v>844892.17</v>
      </c>
      <c r="L227" s="75">
        <v>259734.47</v>
      </c>
      <c r="M227" s="75">
        <v>2095767.75</v>
      </c>
      <c r="N227" s="75">
        <v>345552.72</v>
      </c>
      <c r="O227" s="75">
        <v>893271.41</v>
      </c>
      <c r="P227" s="75">
        <v>1080498.3400000001</v>
      </c>
      <c r="Q227" s="75">
        <v>804094.45</v>
      </c>
      <c r="R227" s="75">
        <v>44638.25</v>
      </c>
      <c r="S227" s="75">
        <v>298866.78000000003</v>
      </c>
      <c r="T227" s="75">
        <v>397272.81</v>
      </c>
      <c r="U227" s="75">
        <v>290856.56</v>
      </c>
      <c r="V227" s="75">
        <v>3488434.91</v>
      </c>
      <c r="W227" s="75">
        <v>998824.3</v>
      </c>
      <c r="X227" s="75">
        <v>522910.51</v>
      </c>
      <c r="Y227" s="75">
        <v>1623190.07</v>
      </c>
      <c r="Z227" s="75">
        <v>344499.32</v>
      </c>
      <c r="AA227" s="75">
        <v>255768.5</v>
      </c>
      <c r="AB227" s="75">
        <v>597365.01</v>
      </c>
      <c r="AC227" s="75">
        <v>75148.570000000007</v>
      </c>
      <c r="AD227" s="75">
        <v>224616.87</v>
      </c>
      <c r="AE227" s="75">
        <v>4136332.77</v>
      </c>
      <c r="AF227" s="75">
        <v>202681</v>
      </c>
      <c r="AG227" s="75">
        <v>110431</v>
      </c>
      <c r="AH227" s="75">
        <v>108954.2</v>
      </c>
      <c r="AI227" s="75">
        <v>139309</v>
      </c>
      <c r="AJ227" s="75">
        <v>422902.5</v>
      </c>
      <c r="AK227" s="75">
        <v>310711</v>
      </c>
      <c r="AL227" s="75">
        <v>286083.44</v>
      </c>
      <c r="AM227" s="75">
        <v>478637.75</v>
      </c>
      <c r="AN227" s="75">
        <v>292224.59999999998</v>
      </c>
      <c r="AO227" s="75">
        <v>242126</v>
      </c>
      <c r="AP227" s="75">
        <v>110214.6</v>
      </c>
      <c r="AQ227" s="75">
        <v>1542115.91</v>
      </c>
      <c r="AR227" s="75">
        <v>268748.94</v>
      </c>
      <c r="AS227" s="75">
        <v>172755.19</v>
      </c>
      <c r="AT227" s="75">
        <v>261541.32</v>
      </c>
      <c r="AU227" s="75">
        <v>113459.4</v>
      </c>
      <c r="AV227" s="75">
        <v>65827</v>
      </c>
      <c r="AW227" s="75">
        <v>161508.25</v>
      </c>
      <c r="AX227" s="75">
        <v>1647400.76</v>
      </c>
      <c r="AY227" s="75">
        <v>314428.37</v>
      </c>
      <c r="AZ227" s="75">
        <v>300966.12</v>
      </c>
      <c r="BA227" s="75">
        <v>313158.23</v>
      </c>
      <c r="BB227" s="75">
        <v>615699.64</v>
      </c>
      <c r="BC227" s="75">
        <v>514352.38</v>
      </c>
      <c r="BD227" s="75">
        <v>694362.83990000002</v>
      </c>
      <c r="BE227" s="75">
        <v>836708.7</v>
      </c>
      <c r="BF227" s="75">
        <v>287606.2</v>
      </c>
      <c r="BG227" s="75">
        <v>107701.45</v>
      </c>
      <c r="BH227" s="75">
        <v>108414.77</v>
      </c>
      <c r="BI227" s="75">
        <v>2911343.24</v>
      </c>
      <c r="BJ227" s="75">
        <v>454284.99</v>
      </c>
      <c r="BK227" s="75">
        <v>120205.45</v>
      </c>
      <c r="BL227" s="75">
        <v>39281.129999999997</v>
      </c>
      <c r="BM227" s="75">
        <v>255357</v>
      </c>
      <c r="BN227" s="75">
        <v>545095.86</v>
      </c>
      <c r="BO227" s="75">
        <v>59515</v>
      </c>
      <c r="BP227" s="75">
        <v>1714727.37</v>
      </c>
      <c r="BQ227" s="75">
        <v>162668</v>
      </c>
      <c r="BR227" s="75">
        <v>303235</v>
      </c>
      <c r="BS227" s="75">
        <v>320007.13</v>
      </c>
      <c r="BT227" s="75">
        <v>540169.21</v>
      </c>
      <c r="BU227" s="75">
        <v>823927.59</v>
      </c>
      <c r="BV227" s="75">
        <v>230671.7</v>
      </c>
      <c r="BW227" s="75">
        <v>274886.43</v>
      </c>
      <c r="BX227" s="75">
        <v>132965.12</v>
      </c>
      <c r="BY227" s="76">
        <v>82571598.429999977</v>
      </c>
    </row>
    <row r="228" spans="1:77" x14ac:dyDescent="0.2">
      <c r="A228" s="73" t="s">
        <v>557</v>
      </c>
      <c r="B228" s="74" t="s">
        <v>652</v>
      </c>
      <c r="C228" s="73" t="s">
        <v>653</v>
      </c>
      <c r="D228" s="75">
        <v>7528.52</v>
      </c>
      <c r="E228" s="75">
        <v>36700</v>
      </c>
      <c r="F228" s="75">
        <v>64681.5</v>
      </c>
      <c r="G228" s="75">
        <v>0</v>
      </c>
      <c r="H228" s="75">
        <v>23299.99</v>
      </c>
      <c r="I228" s="75">
        <v>38500</v>
      </c>
      <c r="J228" s="75">
        <v>0</v>
      </c>
      <c r="K228" s="75">
        <v>81057</v>
      </c>
      <c r="L228" s="75">
        <v>1000</v>
      </c>
      <c r="M228" s="75">
        <v>20880</v>
      </c>
      <c r="N228" s="75">
        <v>0</v>
      </c>
      <c r="O228" s="75">
        <v>6606.8</v>
      </c>
      <c r="P228" s="75">
        <v>278074.8</v>
      </c>
      <c r="Q228" s="75">
        <v>40795</v>
      </c>
      <c r="R228" s="75">
        <v>21734</v>
      </c>
      <c r="S228" s="75">
        <v>15170</v>
      </c>
      <c r="T228" s="75">
        <v>3435</v>
      </c>
      <c r="U228" s="75">
        <v>0</v>
      </c>
      <c r="V228" s="75">
        <v>57474.38</v>
      </c>
      <c r="W228" s="75">
        <v>0</v>
      </c>
      <c r="X228" s="75">
        <v>700</v>
      </c>
      <c r="Y228" s="75">
        <v>80234.97</v>
      </c>
      <c r="Z228" s="75">
        <v>39300</v>
      </c>
      <c r="AA228" s="75">
        <v>7000</v>
      </c>
      <c r="AB228" s="75">
        <v>125265.58</v>
      </c>
      <c r="AC228" s="75">
        <v>200</v>
      </c>
      <c r="AD228" s="75">
        <v>0</v>
      </c>
      <c r="AE228" s="75">
        <v>308432.59999999998</v>
      </c>
      <c r="AF228" s="75">
        <v>0</v>
      </c>
      <c r="AG228" s="75">
        <v>0</v>
      </c>
      <c r="AH228" s="75">
        <v>1550</v>
      </c>
      <c r="AI228" s="75">
        <v>16500</v>
      </c>
      <c r="AJ228" s="75">
        <v>0</v>
      </c>
      <c r="AK228" s="75">
        <v>4600</v>
      </c>
      <c r="AL228" s="75">
        <v>25600</v>
      </c>
      <c r="AM228" s="75">
        <v>17400</v>
      </c>
      <c r="AN228" s="75">
        <v>0</v>
      </c>
      <c r="AO228" s="75">
        <v>53.5</v>
      </c>
      <c r="AP228" s="75">
        <v>9130</v>
      </c>
      <c r="AQ228" s="75">
        <v>33110</v>
      </c>
      <c r="AR228" s="75">
        <v>540</v>
      </c>
      <c r="AS228" s="75">
        <v>10150</v>
      </c>
      <c r="AT228" s="75">
        <v>0</v>
      </c>
      <c r="AU228" s="75">
        <v>66</v>
      </c>
      <c r="AV228" s="75">
        <v>7760</v>
      </c>
      <c r="AW228" s="75">
        <v>14275</v>
      </c>
      <c r="AX228" s="75">
        <v>37500</v>
      </c>
      <c r="AY228" s="75">
        <v>13798</v>
      </c>
      <c r="AZ228" s="75">
        <v>2400</v>
      </c>
      <c r="BA228" s="75">
        <v>816</v>
      </c>
      <c r="BB228" s="75">
        <v>0</v>
      </c>
      <c r="BC228" s="75">
        <v>6300</v>
      </c>
      <c r="BD228" s="75">
        <v>7682.6</v>
      </c>
      <c r="BE228" s="75">
        <v>0</v>
      </c>
      <c r="BF228" s="75">
        <v>11984</v>
      </c>
      <c r="BG228" s="75">
        <v>1010</v>
      </c>
      <c r="BH228" s="75">
        <v>24943.58</v>
      </c>
      <c r="BI228" s="75">
        <v>0</v>
      </c>
      <c r="BJ228" s="75">
        <v>0</v>
      </c>
      <c r="BK228" s="75">
        <v>40200</v>
      </c>
      <c r="BL228" s="75">
        <v>1500</v>
      </c>
      <c r="BM228" s="75">
        <v>1695</v>
      </c>
      <c r="BN228" s="75">
        <v>0</v>
      </c>
      <c r="BO228" s="75">
        <v>1500</v>
      </c>
      <c r="BP228" s="75">
        <v>125308.57</v>
      </c>
      <c r="BQ228" s="75">
        <v>0</v>
      </c>
      <c r="BR228" s="75">
        <v>0</v>
      </c>
      <c r="BS228" s="75">
        <v>0</v>
      </c>
      <c r="BT228" s="75">
        <v>6540</v>
      </c>
      <c r="BU228" s="75">
        <v>10140</v>
      </c>
      <c r="BV228" s="75">
        <v>680</v>
      </c>
      <c r="BW228" s="75">
        <v>28700</v>
      </c>
      <c r="BX228" s="75">
        <v>0</v>
      </c>
      <c r="BY228" s="76">
        <v>8622290.2100000009</v>
      </c>
    </row>
    <row r="229" spans="1:77" x14ac:dyDescent="0.2">
      <c r="A229" s="73" t="s">
        <v>557</v>
      </c>
      <c r="B229" s="74" t="s">
        <v>654</v>
      </c>
      <c r="C229" s="73" t="s">
        <v>655</v>
      </c>
      <c r="D229" s="75">
        <v>714947.33</v>
      </c>
      <c r="E229" s="75">
        <v>200682.8</v>
      </c>
      <c r="F229" s="75">
        <v>471715.02</v>
      </c>
      <c r="G229" s="75">
        <v>74292.5</v>
      </c>
      <c r="H229" s="75">
        <v>27830</v>
      </c>
      <c r="I229" s="75">
        <v>0</v>
      </c>
      <c r="J229" s="75">
        <v>914531.38</v>
      </c>
      <c r="K229" s="75">
        <v>136613.04</v>
      </c>
      <c r="L229" s="75">
        <v>24186.37</v>
      </c>
      <c r="M229" s="75">
        <v>320715.68</v>
      </c>
      <c r="N229" s="75">
        <v>0</v>
      </c>
      <c r="O229" s="75">
        <v>11585.96</v>
      </c>
      <c r="P229" s="75">
        <v>347274.9</v>
      </c>
      <c r="Q229" s="75">
        <v>191864.47</v>
      </c>
      <c r="R229" s="75">
        <v>34710.07</v>
      </c>
      <c r="S229" s="75">
        <v>49092.88</v>
      </c>
      <c r="T229" s="75">
        <v>71048.03</v>
      </c>
      <c r="U229" s="75">
        <v>76000</v>
      </c>
      <c r="V229" s="75">
        <v>1025264.06</v>
      </c>
      <c r="W229" s="75">
        <v>374334.56</v>
      </c>
      <c r="X229" s="75">
        <v>161460.59</v>
      </c>
      <c r="Y229" s="75">
        <v>193498.85</v>
      </c>
      <c r="Z229" s="75">
        <v>45226.76</v>
      </c>
      <c r="AA229" s="75">
        <v>50355.87</v>
      </c>
      <c r="AB229" s="75">
        <v>75439.53</v>
      </c>
      <c r="AC229" s="75">
        <v>37531.760000000002</v>
      </c>
      <c r="AD229" s="75">
        <v>29108.98</v>
      </c>
      <c r="AE229" s="75">
        <v>4472931.26</v>
      </c>
      <c r="AF229" s="75">
        <v>26387</v>
      </c>
      <c r="AG229" s="75">
        <v>11550</v>
      </c>
      <c r="AH229" s="75">
        <v>30837.14</v>
      </c>
      <c r="AI229" s="75">
        <v>11526</v>
      </c>
      <c r="AJ229" s="75">
        <v>83833.5</v>
      </c>
      <c r="AK229" s="75">
        <v>48399</v>
      </c>
      <c r="AL229" s="75">
        <v>249237.95</v>
      </c>
      <c r="AM229" s="75">
        <v>210713.14</v>
      </c>
      <c r="AN229" s="75">
        <v>316451.25</v>
      </c>
      <c r="AO229" s="75">
        <v>66258.16</v>
      </c>
      <c r="AP229" s="75">
        <v>23344</v>
      </c>
      <c r="AQ229" s="75">
        <v>214929.2</v>
      </c>
      <c r="AR229" s="75">
        <v>28229</v>
      </c>
      <c r="AS229" s="75">
        <v>129221</v>
      </c>
      <c r="AT229" s="75">
        <v>55883</v>
      </c>
      <c r="AU229" s="75">
        <v>29189</v>
      </c>
      <c r="AV229" s="75">
        <v>8161</v>
      </c>
      <c r="AW229" s="75">
        <v>60296.35</v>
      </c>
      <c r="AX229" s="75">
        <v>696941</v>
      </c>
      <c r="AY229" s="75">
        <v>22298.73</v>
      </c>
      <c r="AZ229" s="75">
        <v>79220.25</v>
      </c>
      <c r="BA229" s="75">
        <v>108066.83</v>
      </c>
      <c r="BB229" s="75">
        <v>58905.25</v>
      </c>
      <c r="BC229" s="75">
        <v>82233.320000000007</v>
      </c>
      <c r="BD229" s="75">
        <v>311510.3199</v>
      </c>
      <c r="BE229" s="75">
        <v>73145</v>
      </c>
      <c r="BF229" s="75">
        <v>80248.78</v>
      </c>
      <c r="BG229" s="75">
        <v>41416.980000000003</v>
      </c>
      <c r="BH229" s="75">
        <v>0</v>
      </c>
      <c r="BI229" s="75">
        <v>3142131.4</v>
      </c>
      <c r="BJ229" s="75">
        <v>174847</v>
      </c>
      <c r="BK229" s="75">
        <v>9960</v>
      </c>
      <c r="BL229" s="75">
        <v>0</v>
      </c>
      <c r="BM229" s="75">
        <v>100544.5</v>
      </c>
      <c r="BN229" s="75">
        <v>93165.33</v>
      </c>
      <c r="BO229" s="75">
        <v>8865.5</v>
      </c>
      <c r="BP229" s="75">
        <v>293731.53000000003</v>
      </c>
      <c r="BQ229" s="75">
        <v>20484.75</v>
      </c>
      <c r="BR229" s="75">
        <v>2710</v>
      </c>
      <c r="BS229" s="75">
        <v>17261</v>
      </c>
      <c r="BT229" s="75">
        <v>7510</v>
      </c>
      <c r="BU229" s="75">
        <v>686272.19</v>
      </c>
      <c r="BV229" s="75">
        <v>41005</v>
      </c>
      <c r="BW229" s="75">
        <v>20640.849999999999</v>
      </c>
      <c r="BX229" s="75">
        <v>25786.6</v>
      </c>
      <c r="BY229" s="76">
        <v>24210390.23</v>
      </c>
    </row>
    <row r="230" spans="1:77" x14ac:dyDescent="0.2">
      <c r="A230" s="73" t="s">
        <v>557</v>
      </c>
      <c r="B230" s="74" t="s">
        <v>656</v>
      </c>
      <c r="C230" s="73" t="s">
        <v>657</v>
      </c>
      <c r="D230" s="75">
        <v>105323.82</v>
      </c>
      <c r="E230" s="75">
        <v>0</v>
      </c>
      <c r="F230" s="75">
        <v>64420</v>
      </c>
      <c r="G230" s="75">
        <v>0</v>
      </c>
      <c r="H230" s="75">
        <v>60457.22</v>
      </c>
      <c r="I230" s="75">
        <v>9164</v>
      </c>
      <c r="J230" s="75">
        <v>2163</v>
      </c>
      <c r="K230" s="75">
        <v>750</v>
      </c>
      <c r="L230" s="75">
        <v>0</v>
      </c>
      <c r="M230" s="75">
        <v>112071.8</v>
      </c>
      <c r="N230" s="75">
        <v>0</v>
      </c>
      <c r="O230" s="75">
        <v>26042</v>
      </c>
      <c r="P230" s="75">
        <v>0</v>
      </c>
      <c r="Q230" s="75">
        <v>46703.360000000001</v>
      </c>
      <c r="R230" s="75">
        <v>8027.3</v>
      </c>
      <c r="S230" s="75">
        <v>0</v>
      </c>
      <c r="T230" s="75">
        <v>0</v>
      </c>
      <c r="U230" s="75">
        <v>0</v>
      </c>
      <c r="V230" s="75">
        <v>52457</v>
      </c>
      <c r="W230" s="75">
        <v>0</v>
      </c>
      <c r="X230" s="75">
        <v>0</v>
      </c>
      <c r="Y230" s="75">
        <v>0</v>
      </c>
      <c r="Z230" s="75">
        <v>250</v>
      </c>
      <c r="AA230" s="75">
        <v>12362.5</v>
      </c>
      <c r="AB230" s="75">
        <v>34840</v>
      </c>
      <c r="AC230" s="75">
        <v>0</v>
      </c>
      <c r="AD230" s="75">
        <v>0</v>
      </c>
      <c r="AE230" s="75">
        <v>5790</v>
      </c>
      <c r="AF230" s="75">
        <v>0</v>
      </c>
      <c r="AG230" s="75">
        <v>0</v>
      </c>
      <c r="AH230" s="75">
        <v>890</v>
      </c>
      <c r="AI230" s="75">
        <v>0</v>
      </c>
      <c r="AJ230" s="75">
        <v>4900</v>
      </c>
      <c r="AK230" s="75">
        <v>0</v>
      </c>
      <c r="AL230" s="75">
        <v>1550</v>
      </c>
      <c r="AM230" s="75">
        <v>26948</v>
      </c>
      <c r="AN230" s="75">
        <v>0</v>
      </c>
      <c r="AO230" s="75">
        <v>0</v>
      </c>
      <c r="AP230" s="75">
        <v>0</v>
      </c>
      <c r="AQ230" s="75">
        <v>9590</v>
      </c>
      <c r="AR230" s="75">
        <v>0</v>
      </c>
      <c r="AS230" s="75">
        <v>24200</v>
      </c>
      <c r="AT230" s="75">
        <v>7437</v>
      </c>
      <c r="AU230" s="75">
        <v>2600</v>
      </c>
      <c r="AV230" s="75">
        <v>2170</v>
      </c>
      <c r="AW230" s="75">
        <v>0</v>
      </c>
      <c r="AX230" s="75">
        <v>124023</v>
      </c>
      <c r="AY230" s="75">
        <v>0</v>
      </c>
      <c r="AZ230" s="75">
        <v>0</v>
      </c>
      <c r="BA230" s="75">
        <v>3745</v>
      </c>
      <c r="BB230" s="75">
        <v>3019</v>
      </c>
      <c r="BC230" s="75">
        <v>6000</v>
      </c>
      <c r="BD230" s="75">
        <v>3080.6</v>
      </c>
      <c r="BE230" s="75">
        <v>0</v>
      </c>
      <c r="BF230" s="75">
        <v>23999</v>
      </c>
      <c r="BG230" s="75">
        <v>3600</v>
      </c>
      <c r="BH230" s="75">
        <v>0</v>
      </c>
      <c r="BI230" s="75">
        <v>129275.5</v>
      </c>
      <c r="BJ230" s="75">
        <v>0</v>
      </c>
      <c r="BK230" s="75">
        <v>0</v>
      </c>
      <c r="BL230" s="75">
        <v>5760</v>
      </c>
      <c r="BM230" s="75">
        <v>0</v>
      </c>
      <c r="BN230" s="75">
        <v>0</v>
      </c>
      <c r="BO230" s="75">
        <v>0</v>
      </c>
      <c r="BP230" s="75">
        <v>39893</v>
      </c>
      <c r="BQ230" s="75">
        <v>0</v>
      </c>
      <c r="BR230" s="75">
        <v>0</v>
      </c>
      <c r="BS230" s="75">
        <v>69477.5</v>
      </c>
      <c r="BT230" s="75">
        <v>22090</v>
      </c>
      <c r="BU230" s="75">
        <v>9260</v>
      </c>
      <c r="BV230" s="75">
        <v>15610</v>
      </c>
      <c r="BW230" s="75">
        <v>0</v>
      </c>
      <c r="BX230" s="75">
        <v>0</v>
      </c>
      <c r="BY230" s="76">
        <v>2274280.56</v>
      </c>
    </row>
    <row r="231" spans="1:77" x14ac:dyDescent="0.2">
      <c r="A231" s="73" t="s">
        <v>557</v>
      </c>
      <c r="B231" s="74" t="s">
        <v>658</v>
      </c>
      <c r="C231" s="73" t="s">
        <v>659</v>
      </c>
      <c r="D231" s="75">
        <v>3607096.45</v>
      </c>
      <c r="E231" s="75">
        <v>32013.03</v>
      </c>
      <c r="F231" s="75">
        <v>395567.05</v>
      </c>
      <c r="G231" s="75">
        <v>465880.82</v>
      </c>
      <c r="H231" s="75">
        <v>253217.39</v>
      </c>
      <c r="I231" s="75">
        <v>146842.53</v>
      </c>
      <c r="J231" s="75">
        <v>5675734.9000000004</v>
      </c>
      <c r="K231" s="75">
        <v>939004.44</v>
      </c>
      <c r="L231" s="75">
        <v>319186</v>
      </c>
      <c r="M231" s="75">
        <v>1588568.66</v>
      </c>
      <c r="N231" s="75">
        <v>187762</v>
      </c>
      <c r="O231" s="75">
        <v>663835.19999999995</v>
      </c>
      <c r="P231" s="75">
        <v>1218918.07</v>
      </c>
      <c r="Q231" s="75">
        <v>1206454.6000000001</v>
      </c>
      <c r="R231" s="75">
        <v>114852</v>
      </c>
      <c r="S231" s="75">
        <v>365483.24</v>
      </c>
      <c r="T231" s="75">
        <v>444210</v>
      </c>
      <c r="U231" s="75">
        <v>299469.5</v>
      </c>
      <c r="V231" s="75">
        <v>328297.82</v>
      </c>
      <c r="W231" s="75">
        <v>1899204.05</v>
      </c>
      <c r="X231" s="75">
        <v>265622.77</v>
      </c>
      <c r="Y231" s="75">
        <v>431413.96</v>
      </c>
      <c r="Z231" s="75">
        <v>167691.96</v>
      </c>
      <c r="AA231" s="75">
        <v>354415</v>
      </c>
      <c r="AB231" s="75">
        <v>319060.31</v>
      </c>
      <c r="AC231" s="75">
        <v>92952.4</v>
      </c>
      <c r="AD231" s="75">
        <v>215650</v>
      </c>
      <c r="AE231" s="75">
        <v>897081.5</v>
      </c>
      <c r="AF231" s="75">
        <v>259953</v>
      </c>
      <c r="AG231" s="75">
        <v>155985</v>
      </c>
      <c r="AH231" s="75">
        <v>100296</v>
      </c>
      <c r="AI231" s="75">
        <v>96508</v>
      </c>
      <c r="AJ231" s="75">
        <v>47429.8</v>
      </c>
      <c r="AK231" s="75">
        <v>82018</v>
      </c>
      <c r="AL231" s="75">
        <v>106020</v>
      </c>
      <c r="AM231" s="75">
        <v>481786</v>
      </c>
      <c r="AN231" s="75">
        <v>210996</v>
      </c>
      <c r="AO231" s="75">
        <v>79217</v>
      </c>
      <c r="AP231" s="75">
        <v>107800</v>
      </c>
      <c r="AQ231" s="75">
        <v>694633</v>
      </c>
      <c r="AR231" s="75">
        <v>145610</v>
      </c>
      <c r="AS231" s="75">
        <v>186030</v>
      </c>
      <c r="AT231" s="75">
        <v>213925</v>
      </c>
      <c r="AU231" s="75">
        <v>101170</v>
      </c>
      <c r="AV231" s="75">
        <v>45023</v>
      </c>
      <c r="AW231" s="75">
        <v>90660</v>
      </c>
      <c r="AX231" s="75">
        <v>3395050.55</v>
      </c>
      <c r="AY231" s="75">
        <v>232802</v>
      </c>
      <c r="AZ231" s="75">
        <v>141274.5</v>
      </c>
      <c r="BA231" s="75">
        <v>402910.78</v>
      </c>
      <c r="BB231" s="75">
        <v>329344.93</v>
      </c>
      <c r="BC231" s="75">
        <v>174023.9</v>
      </c>
      <c r="BD231" s="75">
        <v>330685</v>
      </c>
      <c r="BE231" s="75">
        <v>10095</v>
      </c>
      <c r="BF231" s="75">
        <v>476910.28</v>
      </c>
      <c r="BG231" s="75">
        <v>135560</v>
      </c>
      <c r="BH231" s="75">
        <v>39570</v>
      </c>
      <c r="BI231" s="75">
        <v>903793.6</v>
      </c>
      <c r="BJ231" s="75">
        <v>426050</v>
      </c>
      <c r="BK231" s="75">
        <v>78907.5</v>
      </c>
      <c r="BL231" s="75">
        <v>17249.04</v>
      </c>
      <c r="BM231" s="75">
        <v>162800</v>
      </c>
      <c r="BN231" s="75">
        <v>353237</v>
      </c>
      <c r="BO231" s="75">
        <v>26620</v>
      </c>
      <c r="BP231" s="75">
        <v>283306</v>
      </c>
      <c r="BQ231" s="75">
        <v>39287</v>
      </c>
      <c r="BR231" s="75">
        <v>196219</v>
      </c>
      <c r="BS231" s="75">
        <v>149295.01</v>
      </c>
      <c r="BT231" s="75">
        <v>131791.69</v>
      </c>
      <c r="BU231" s="75">
        <v>546982</v>
      </c>
      <c r="BV231" s="75">
        <v>307643.95</v>
      </c>
      <c r="BW231" s="75">
        <v>117700</v>
      </c>
      <c r="BX231" s="75">
        <v>135934</v>
      </c>
      <c r="BY231" s="76">
        <v>2143489.2000000002</v>
      </c>
    </row>
    <row r="232" spans="1:77" x14ac:dyDescent="0.2">
      <c r="A232" s="73" t="s">
        <v>557</v>
      </c>
      <c r="B232" s="74" t="s">
        <v>660</v>
      </c>
      <c r="C232" s="73" t="s">
        <v>661</v>
      </c>
      <c r="D232" s="75">
        <v>3991505.49</v>
      </c>
      <c r="E232" s="75">
        <v>1514647.46</v>
      </c>
      <c r="F232" s="75">
        <v>2265135.5</v>
      </c>
      <c r="G232" s="75">
        <v>580797.86</v>
      </c>
      <c r="H232" s="75">
        <v>533656.06999999995</v>
      </c>
      <c r="I232" s="75">
        <v>381590.04</v>
      </c>
      <c r="J232" s="75">
        <v>7966681.9900000002</v>
      </c>
      <c r="K232" s="75">
        <v>904814.95</v>
      </c>
      <c r="L232" s="75">
        <v>436817.06</v>
      </c>
      <c r="M232" s="75">
        <v>3493571.59</v>
      </c>
      <c r="N232" s="75">
        <v>221674.55</v>
      </c>
      <c r="O232" s="75">
        <v>950895.52</v>
      </c>
      <c r="P232" s="75">
        <v>2925453.29</v>
      </c>
      <c r="Q232" s="75">
        <v>1153163.42</v>
      </c>
      <c r="R232" s="75">
        <v>128693.26</v>
      </c>
      <c r="S232" s="75">
        <v>397267.72</v>
      </c>
      <c r="T232" s="75">
        <v>374586.12</v>
      </c>
      <c r="U232" s="75">
        <v>693009.03</v>
      </c>
      <c r="V232" s="75">
        <v>9651977.9000000004</v>
      </c>
      <c r="W232" s="75">
        <v>3063011.74</v>
      </c>
      <c r="X232" s="75">
        <v>525294.89</v>
      </c>
      <c r="Y232" s="75">
        <v>2308250.42</v>
      </c>
      <c r="Z232" s="75">
        <v>365134.16</v>
      </c>
      <c r="AA232" s="75">
        <v>453743.93</v>
      </c>
      <c r="AB232" s="75">
        <v>739907.79</v>
      </c>
      <c r="AC232" s="75">
        <v>169889.86</v>
      </c>
      <c r="AD232" s="75">
        <v>539602.96</v>
      </c>
      <c r="AE232" s="75">
        <v>4590652.66</v>
      </c>
      <c r="AF232" s="75">
        <v>318604.25</v>
      </c>
      <c r="AG232" s="75">
        <v>166504</v>
      </c>
      <c r="AH232" s="75">
        <v>384634.13</v>
      </c>
      <c r="AI232" s="75">
        <v>113813.72</v>
      </c>
      <c r="AJ232" s="75">
        <v>477614.9</v>
      </c>
      <c r="AK232" s="75">
        <v>261099.85</v>
      </c>
      <c r="AL232" s="75">
        <v>258294</v>
      </c>
      <c r="AM232" s="75">
        <v>864561.36</v>
      </c>
      <c r="AN232" s="75">
        <v>534880.05000000005</v>
      </c>
      <c r="AO232" s="75">
        <v>206645.81</v>
      </c>
      <c r="AP232" s="75">
        <v>230206.47</v>
      </c>
      <c r="AQ232" s="75">
        <v>2147132.09</v>
      </c>
      <c r="AR232" s="75">
        <v>404324.25</v>
      </c>
      <c r="AS232" s="75">
        <v>225057.5</v>
      </c>
      <c r="AT232" s="75">
        <v>331210.8</v>
      </c>
      <c r="AU232" s="75">
        <v>237583.76</v>
      </c>
      <c r="AV232" s="75">
        <v>65709.75</v>
      </c>
      <c r="AW232" s="75">
        <v>148775.75</v>
      </c>
      <c r="AX232" s="75">
        <v>2540135.2000000002</v>
      </c>
      <c r="AY232" s="75">
        <v>329348.21999999997</v>
      </c>
      <c r="AZ232" s="75">
        <v>243993.3</v>
      </c>
      <c r="BA232" s="75">
        <v>635087.91</v>
      </c>
      <c r="BB232" s="75">
        <v>791781.41</v>
      </c>
      <c r="BC232" s="75">
        <v>389435.78</v>
      </c>
      <c r="BD232" s="75">
        <v>1120636.8799999999</v>
      </c>
      <c r="BE232" s="75">
        <v>543605.65</v>
      </c>
      <c r="BF232" s="75">
        <v>654509.68000000005</v>
      </c>
      <c r="BG232" s="75">
        <v>126521.45</v>
      </c>
      <c r="BH232" s="75">
        <v>79011.53</v>
      </c>
      <c r="BI232" s="75">
        <v>4080913.37</v>
      </c>
      <c r="BJ232" s="75">
        <v>1535003.79</v>
      </c>
      <c r="BK232" s="75">
        <v>347998.04</v>
      </c>
      <c r="BL232" s="75">
        <v>117399.55</v>
      </c>
      <c r="BM232" s="75">
        <v>284631.17</v>
      </c>
      <c r="BN232" s="75">
        <v>472489.97</v>
      </c>
      <c r="BO232" s="75">
        <v>47299.09</v>
      </c>
      <c r="BP232" s="75">
        <v>2849879.79</v>
      </c>
      <c r="BQ232" s="75">
        <v>394274.8</v>
      </c>
      <c r="BR232" s="75">
        <v>306861.25</v>
      </c>
      <c r="BS232" s="75">
        <v>426697.08</v>
      </c>
      <c r="BT232" s="75">
        <v>319850.28999999998</v>
      </c>
      <c r="BU232" s="75">
        <v>1172946.4099999999</v>
      </c>
      <c r="BV232" s="75">
        <v>271857.18</v>
      </c>
      <c r="BW232" s="75">
        <v>377259.99</v>
      </c>
      <c r="BX232" s="75">
        <v>370714.09</v>
      </c>
      <c r="BY232" s="76">
        <v>1475118</v>
      </c>
    </row>
    <row r="233" spans="1:77" x14ac:dyDescent="0.2">
      <c r="A233" s="73" t="s">
        <v>557</v>
      </c>
      <c r="B233" s="74" t="s">
        <v>662</v>
      </c>
      <c r="C233" s="73" t="s">
        <v>663</v>
      </c>
      <c r="D233" s="75">
        <v>1661478.81</v>
      </c>
      <c r="E233" s="75">
        <v>249595.01</v>
      </c>
      <c r="F233" s="75">
        <v>233872.87</v>
      </c>
      <c r="G233" s="75">
        <v>131412.26</v>
      </c>
      <c r="H233" s="75">
        <v>75897.11</v>
      </c>
      <c r="I233" s="75">
        <v>0</v>
      </c>
      <c r="J233" s="75">
        <v>1011546</v>
      </c>
      <c r="K233" s="75">
        <v>183476.13</v>
      </c>
      <c r="L233" s="75">
        <v>0</v>
      </c>
      <c r="M233" s="75">
        <v>473632.1</v>
      </c>
      <c r="N233" s="75">
        <v>49099</v>
      </c>
      <c r="O233" s="75">
        <v>3600</v>
      </c>
      <c r="P233" s="75">
        <v>322919.33</v>
      </c>
      <c r="Q233" s="75">
        <v>264144.95</v>
      </c>
      <c r="R233" s="75">
        <v>49177.09</v>
      </c>
      <c r="S233" s="75">
        <v>87604.99</v>
      </c>
      <c r="T233" s="75">
        <v>34634.800000000003</v>
      </c>
      <c r="U233" s="75">
        <v>112714.04</v>
      </c>
      <c r="V233" s="75">
        <v>695454.62</v>
      </c>
      <c r="W233" s="75">
        <v>82205.649999999994</v>
      </c>
      <c r="X233" s="75">
        <v>224203.96</v>
      </c>
      <c r="Y233" s="75">
        <v>216350.61</v>
      </c>
      <c r="Z233" s="75">
        <v>42140.5</v>
      </c>
      <c r="AA233" s="75">
        <v>523727.77</v>
      </c>
      <c r="AB233" s="75">
        <v>594305.1</v>
      </c>
      <c r="AC233" s="75">
        <v>15083.4</v>
      </c>
      <c r="AD233" s="75">
        <v>1957.03</v>
      </c>
      <c r="AE233" s="75">
        <v>1244205.93</v>
      </c>
      <c r="AF233" s="75">
        <v>700</v>
      </c>
      <c r="AG233" s="75">
        <v>12675</v>
      </c>
      <c r="AH233" s="75">
        <v>27584</v>
      </c>
      <c r="AI233" s="75">
        <v>28893.5</v>
      </c>
      <c r="AJ233" s="75">
        <v>96215.03</v>
      </c>
      <c r="AK233" s="75">
        <v>30912</v>
      </c>
      <c r="AL233" s="75">
        <v>32502</v>
      </c>
      <c r="AM233" s="75">
        <v>136064.09</v>
      </c>
      <c r="AN233" s="75">
        <v>41523.53</v>
      </c>
      <c r="AO233" s="75">
        <v>19814.88</v>
      </c>
      <c r="AP233" s="75">
        <v>4161.5</v>
      </c>
      <c r="AQ233" s="75">
        <v>69092.75</v>
      </c>
      <c r="AR233" s="75">
        <v>104247</v>
      </c>
      <c r="AS233" s="75">
        <v>99040.1</v>
      </c>
      <c r="AT233" s="75">
        <v>38685</v>
      </c>
      <c r="AU233" s="75">
        <v>16844</v>
      </c>
      <c r="AV233" s="75">
        <v>562</v>
      </c>
      <c r="AW233" s="75">
        <v>110184.15</v>
      </c>
      <c r="AX233" s="75">
        <v>590535.9</v>
      </c>
      <c r="AY233" s="75">
        <v>128781.23</v>
      </c>
      <c r="AZ233" s="75">
        <v>93843.87</v>
      </c>
      <c r="BA233" s="75">
        <v>303679.92</v>
      </c>
      <c r="BB233" s="75">
        <v>135918.04999999999</v>
      </c>
      <c r="BC233" s="75">
        <v>34799.269999999997</v>
      </c>
      <c r="BD233" s="75">
        <v>282499.78000000003</v>
      </c>
      <c r="BE233" s="75">
        <v>267927.26</v>
      </c>
      <c r="BF233" s="75">
        <v>65306.61</v>
      </c>
      <c r="BG233" s="75">
        <v>82713.850000000006</v>
      </c>
      <c r="BH233" s="75">
        <v>151929.20000000001</v>
      </c>
      <c r="BI233" s="75">
        <v>921691.6</v>
      </c>
      <c r="BJ233" s="75">
        <v>55809</v>
      </c>
      <c r="BK233" s="75">
        <v>3540</v>
      </c>
      <c r="BL233" s="75">
        <v>40625.800000000003</v>
      </c>
      <c r="BM233" s="75">
        <v>60530</v>
      </c>
      <c r="BN233" s="75">
        <v>37491.199999999997</v>
      </c>
      <c r="BO233" s="75">
        <v>21864.48</v>
      </c>
      <c r="BP233" s="75">
        <v>0</v>
      </c>
      <c r="BQ233" s="75">
        <v>48818.5</v>
      </c>
      <c r="BR233" s="75">
        <v>135059</v>
      </c>
      <c r="BS233" s="75">
        <v>43938</v>
      </c>
      <c r="BT233" s="75">
        <v>51190</v>
      </c>
      <c r="BU233" s="75">
        <v>520791.1</v>
      </c>
      <c r="BV233" s="75">
        <v>36108.67</v>
      </c>
      <c r="BW233" s="75">
        <v>25861.79</v>
      </c>
      <c r="BX233" s="75">
        <v>22326.75</v>
      </c>
      <c r="BY233" s="76"/>
    </row>
    <row r="234" spans="1:77" x14ac:dyDescent="0.2">
      <c r="A234" s="73" t="s">
        <v>557</v>
      </c>
      <c r="B234" s="74" t="s">
        <v>664</v>
      </c>
      <c r="C234" s="73" t="s">
        <v>665</v>
      </c>
      <c r="D234" s="75">
        <v>0</v>
      </c>
      <c r="E234" s="75">
        <v>10360</v>
      </c>
      <c r="F234" s="75">
        <v>50142.5</v>
      </c>
      <c r="G234" s="75">
        <v>66190</v>
      </c>
      <c r="H234" s="75">
        <v>62174.75</v>
      </c>
      <c r="I234" s="75">
        <v>3000</v>
      </c>
      <c r="J234" s="75">
        <v>14699783.32</v>
      </c>
      <c r="K234" s="75">
        <v>262549.96000000002</v>
      </c>
      <c r="L234" s="75">
        <v>6000</v>
      </c>
      <c r="M234" s="75">
        <v>17233</v>
      </c>
      <c r="N234" s="75">
        <v>164155.42000000001</v>
      </c>
      <c r="O234" s="75">
        <v>48627</v>
      </c>
      <c r="P234" s="75">
        <v>6200</v>
      </c>
      <c r="Q234" s="75">
        <v>36900</v>
      </c>
      <c r="R234" s="75">
        <v>5429.6</v>
      </c>
      <c r="S234" s="75">
        <v>3189.4</v>
      </c>
      <c r="T234" s="75">
        <v>0</v>
      </c>
      <c r="U234" s="75">
        <v>22470</v>
      </c>
      <c r="V234" s="75">
        <v>2172137.5699999998</v>
      </c>
      <c r="W234" s="75">
        <v>169964.02</v>
      </c>
      <c r="X234" s="75">
        <v>5800</v>
      </c>
      <c r="Y234" s="75">
        <v>373540.35</v>
      </c>
      <c r="Z234" s="75">
        <v>34343.269999999997</v>
      </c>
      <c r="AA234" s="75">
        <v>54296.86</v>
      </c>
      <c r="AB234" s="75">
        <v>950530</v>
      </c>
      <c r="AC234" s="75">
        <v>0</v>
      </c>
      <c r="AD234" s="75">
        <v>1894</v>
      </c>
      <c r="AE234" s="75">
        <v>103077.9</v>
      </c>
      <c r="AF234" s="75">
        <v>0</v>
      </c>
      <c r="AG234" s="75">
        <v>219</v>
      </c>
      <c r="AH234" s="75">
        <v>6821</v>
      </c>
      <c r="AI234" s="75">
        <v>600</v>
      </c>
      <c r="AJ234" s="75">
        <v>59998</v>
      </c>
      <c r="AK234" s="75">
        <v>177214.7</v>
      </c>
      <c r="AL234" s="75">
        <v>3755</v>
      </c>
      <c r="AM234" s="75">
        <v>34469</v>
      </c>
      <c r="AN234" s="75">
        <v>3490</v>
      </c>
      <c r="AO234" s="75">
        <v>0</v>
      </c>
      <c r="AP234" s="75">
        <v>10232</v>
      </c>
      <c r="AQ234" s="75">
        <v>30214.5</v>
      </c>
      <c r="AR234" s="75">
        <v>83720.91</v>
      </c>
      <c r="AS234" s="75">
        <v>130230</v>
      </c>
      <c r="AT234" s="75">
        <v>113263</v>
      </c>
      <c r="AU234" s="75">
        <v>227277.4</v>
      </c>
      <c r="AV234" s="75">
        <v>2417</v>
      </c>
      <c r="AW234" s="75">
        <v>9045</v>
      </c>
      <c r="AX234" s="75">
        <v>5303328.0199999996</v>
      </c>
      <c r="AY234" s="75">
        <v>21844</v>
      </c>
      <c r="AZ234" s="75">
        <v>714180.53</v>
      </c>
      <c r="BA234" s="75">
        <v>36400.019999999997</v>
      </c>
      <c r="BB234" s="75">
        <v>318014.38</v>
      </c>
      <c r="BC234" s="75">
        <v>2500</v>
      </c>
      <c r="BD234" s="75">
        <v>66640.7</v>
      </c>
      <c r="BE234" s="75">
        <v>995715</v>
      </c>
      <c r="BF234" s="75">
        <v>5120</v>
      </c>
      <c r="BG234" s="75">
        <v>10395</v>
      </c>
      <c r="BH234" s="75">
        <v>124210</v>
      </c>
      <c r="BI234" s="75">
        <v>780019.19999999995</v>
      </c>
      <c r="BJ234" s="75">
        <v>2109322.27</v>
      </c>
      <c r="BK234" s="75">
        <v>12927</v>
      </c>
      <c r="BL234" s="75">
        <v>62060</v>
      </c>
      <c r="BM234" s="75">
        <v>0</v>
      </c>
      <c r="BN234" s="75">
        <v>13200</v>
      </c>
      <c r="BO234" s="75">
        <v>5485</v>
      </c>
      <c r="BP234" s="75">
        <v>464502.1</v>
      </c>
      <c r="BQ234" s="75">
        <v>650</v>
      </c>
      <c r="BR234" s="75">
        <v>28065</v>
      </c>
      <c r="BS234" s="75">
        <v>265657</v>
      </c>
      <c r="BT234" s="75">
        <v>600</v>
      </c>
      <c r="BU234" s="75">
        <v>4480</v>
      </c>
      <c r="BV234" s="75">
        <v>26839</v>
      </c>
      <c r="BW234" s="75">
        <v>800</v>
      </c>
      <c r="BX234" s="75">
        <v>9490</v>
      </c>
      <c r="BY234" s="76">
        <v>1144600</v>
      </c>
    </row>
    <row r="235" spans="1:77" x14ac:dyDescent="0.2">
      <c r="A235" s="73" t="s">
        <v>557</v>
      </c>
      <c r="B235" s="74" t="s">
        <v>666</v>
      </c>
      <c r="C235" s="73" t="s">
        <v>667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  <c r="P235" s="75">
        <v>93277.9</v>
      </c>
      <c r="Q235" s="75">
        <v>0</v>
      </c>
      <c r="R235" s="75">
        <v>0</v>
      </c>
      <c r="S235" s="75">
        <v>0</v>
      </c>
      <c r="T235" s="75">
        <v>0</v>
      </c>
      <c r="U235" s="75">
        <v>0</v>
      </c>
      <c r="V235" s="75">
        <v>0</v>
      </c>
      <c r="W235" s="75">
        <v>0</v>
      </c>
      <c r="X235" s="75">
        <v>0</v>
      </c>
      <c r="Y235" s="75">
        <v>0</v>
      </c>
      <c r="Z235" s="75">
        <v>0</v>
      </c>
      <c r="AA235" s="75">
        <v>0</v>
      </c>
      <c r="AB235" s="75">
        <v>0</v>
      </c>
      <c r="AC235" s="75">
        <v>0</v>
      </c>
      <c r="AD235" s="75">
        <v>0</v>
      </c>
      <c r="AE235" s="75">
        <v>0</v>
      </c>
      <c r="AF235" s="75">
        <v>0</v>
      </c>
      <c r="AG235" s="75">
        <v>0</v>
      </c>
      <c r="AH235" s="75">
        <v>0</v>
      </c>
      <c r="AI235" s="75">
        <v>0</v>
      </c>
      <c r="AJ235" s="75">
        <v>0</v>
      </c>
      <c r="AK235" s="75">
        <v>0</v>
      </c>
      <c r="AL235" s="75">
        <v>0</v>
      </c>
      <c r="AM235" s="75">
        <v>0</v>
      </c>
      <c r="AN235" s="75">
        <v>0</v>
      </c>
      <c r="AO235" s="75">
        <v>0</v>
      </c>
      <c r="AP235" s="75">
        <v>0</v>
      </c>
      <c r="AQ235" s="75">
        <v>0</v>
      </c>
      <c r="AR235" s="75">
        <v>0</v>
      </c>
      <c r="AS235" s="75">
        <v>0</v>
      </c>
      <c r="AT235" s="75">
        <v>0</v>
      </c>
      <c r="AU235" s="75">
        <v>0</v>
      </c>
      <c r="AV235" s="75">
        <v>0</v>
      </c>
      <c r="AW235" s="75">
        <v>0</v>
      </c>
      <c r="AX235" s="75">
        <v>0</v>
      </c>
      <c r="AY235" s="75">
        <v>0</v>
      </c>
      <c r="AZ235" s="75">
        <v>0</v>
      </c>
      <c r="BA235" s="75">
        <v>0</v>
      </c>
      <c r="BB235" s="75">
        <v>0</v>
      </c>
      <c r="BC235" s="75">
        <v>0</v>
      </c>
      <c r="BD235" s="75">
        <v>0</v>
      </c>
      <c r="BE235" s="75">
        <v>0</v>
      </c>
      <c r="BF235" s="75">
        <v>0</v>
      </c>
      <c r="BG235" s="75">
        <v>0</v>
      </c>
      <c r="BH235" s="75">
        <v>0</v>
      </c>
      <c r="BI235" s="75">
        <v>0</v>
      </c>
      <c r="BJ235" s="75">
        <v>0</v>
      </c>
      <c r="BK235" s="75">
        <v>0</v>
      </c>
      <c r="BL235" s="75">
        <v>0</v>
      </c>
      <c r="BM235" s="75">
        <v>0</v>
      </c>
      <c r="BN235" s="75">
        <v>0</v>
      </c>
      <c r="BO235" s="75">
        <v>0</v>
      </c>
      <c r="BP235" s="75">
        <v>0</v>
      </c>
      <c r="BQ235" s="75">
        <v>0</v>
      </c>
      <c r="BR235" s="75">
        <v>0</v>
      </c>
      <c r="BS235" s="75">
        <v>0</v>
      </c>
      <c r="BT235" s="75">
        <v>0</v>
      </c>
      <c r="BU235" s="75">
        <v>0</v>
      </c>
      <c r="BV235" s="75">
        <v>0</v>
      </c>
      <c r="BW235" s="75">
        <v>0</v>
      </c>
      <c r="BX235" s="75">
        <v>0</v>
      </c>
      <c r="BY235" s="76">
        <v>7027498.3999999994</v>
      </c>
    </row>
    <row r="236" spans="1:77" x14ac:dyDescent="0.2">
      <c r="A236" s="73" t="s">
        <v>557</v>
      </c>
      <c r="B236" s="74" t="s">
        <v>668</v>
      </c>
      <c r="C236" s="73" t="s">
        <v>669</v>
      </c>
      <c r="D236" s="75">
        <v>1413213.76</v>
      </c>
      <c r="E236" s="75">
        <v>460221.51</v>
      </c>
      <c r="F236" s="75">
        <v>427206.7</v>
      </c>
      <c r="G236" s="75">
        <v>353121.4</v>
      </c>
      <c r="H236" s="75">
        <v>300366.59999999998</v>
      </c>
      <c r="I236" s="75">
        <v>142781.04</v>
      </c>
      <c r="J236" s="75">
        <v>13662085</v>
      </c>
      <c r="K236" s="75">
        <v>413700.5</v>
      </c>
      <c r="L236" s="75">
        <v>218100</v>
      </c>
      <c r="M236" s="75">
        <v>1054074.53</v>
      </c>
      <c r="N236" s="75">
        <v>221457.95</v>
      </c>
      <c r="O236" s="75">
        <v>456426</v>
      </c>
      <c r="P236" s="75">
        <v>517360</v>
      </c>
      <c r="Q236" s="75">
        <v>516875.28</v>
      </c>
      <c r="R236" s="75">
        <v>44940</v>
      </c>
      <c r="S236" s="75">
        <v>343123.8</v>
      </c>
      <c r="T236" s="75">
        <v>470143.1</v>
      </c>
      <c r="U236" s="75">
        <v>214880</v>
      </c>
      <c r="V236" s="75">
        <v>1171658</v>
      </c>
      <c r="W236" s="75">
        <v>560274.79</v>
      </c>
      <c r="X236" s="75">
        <v>372893.1</v>
      </c>
      <c r="Y236" s="75">
        <v>674502.45</v>
      </c>
      <c r="Z236" s="75">
        <v>324058.09999999998</v>
      </c>
      <c r="AA236" s="75">
        <v>206240</v>
      </c>
      <c r="AB236" s="75">
        <v>347672</v>
      </c>
      <c r="AC236" s="75">
        <v>0</v>
      </c>
      <c r="AD236" s="75">
        <v>216226.5</v>
      </c>
      <c r="AE236" s="75">
        <v>1769038.73</v>
      </c>
      <c r="AF236" s="75">
        <v>324307.3</v>
      </c>
      <c r="AG236" s="75">
        <v>79400</v>
      </c>
      <c r="AH236" s="75">
        <v>152720.70000000001</v>
      </c>
      <c r="AI236" s="75">
        <v>137480</v>
      </c>
      <c r="AJ236" s="75">
        <v>408195.4</v>
      </c>
      <c r="AK236" s="75">
        <v>0</v>
      </c>
      <c r="AL236" s="75">
        <v>181195</v>
      </c>
      <c r="AM236" s="75">
        <v>575859.30000000005</v>
      </c>
      <c r="AN236" s="75">
        <v>399491</v>
      </c>
      <c r="AO236" s="75">
        <v>315167</v>
      </c>
      <c r="AP236" s="75">
        <v>170736.9</v>
      </c>
      <c r="AQ236" s="75">
        <v>1918158.6</v>
      </c>
      <c r="AR236" s="75">
        <v>381906.4</v>
      </c>
      <c r="AS236" s="75">
        <v>223973.9</v>
      </c>
      <c r="AT236" s="75">
        <v>308543.17</v>
      </c>
      <c r="AU236" s="75">
        <v>163195.20000000001</v>
      </c>
      <c r="AV236" s="75">
        <v>77250</v>
      </c>
      <c r="AW236" s="75">
        <v>148511.9</v>
      </c>
      <c r="AX236" s="75">
        <v>990245.9</v>
      </c>
      <c r="AY236" s="75">
        <v>524400</v>
      </c>
      <c r="AZ236" s="75">
        <v>178801</v>
      </c>
      <c r="BA236" s="75">
        <v>324283.17</v>
      </c>
      <c r="BB236" s="75">
        <v>331445.90000000002</v>
      </c>
      <c r="BC236" s="75">
        <v>172892</v>
      </c>
      <c r="BD236" s="75">
        <v>304948</v>
      </c>
      <c r="BE236" s="75">
        <v>388504</v>
      </c>
      <c r="BF236" s="75">
        <v>249285.5</v>
      </c>
      <c r="BG236" s="75">
        <v>105205</v>
      </c>
      <c r="BH236" s="75">
        <v>42460</v>
      </c>
      <c r="BI236" s="75">
        <v>2348925.21</v>
      </c>
      <c r="BJ236" s="75">
        <v>0</v>
      </c>
      <c r="BK236" s="75">
        <v>384015</v>
      </c>
      <c r="BL236" s="75">
        <v>114233.91</v>
      </c>
      <c r="BM236" s="75">
        <v>251143</v>
      </c>
      <c r="BN236" s="75">
        <v>360936</v>
      </c>
      <c r="BO236" s="75">
        <v>104214.51</v>
      </c>
      <c r="BP236" s="75">
        <v>1263778</v>
      </c>
      <c r="BQ236" s="75">
        <v>313270</v>
      </c>
      <c r="BR236" s="75">
        <v>478292</v>
      </c>
      <c r="BS236" s="75">
        <v>557848.30000000005</v>
      </c>
      <c r="BT236" s="75">
        <v>437495</v>
      </c>
      <c r="BU236" s="75">
        <v>862270</v>
      </c>
      <c r="BV236" s="75">
        <v>211418.4</v>
      </c>
      <c r="BW236" s="75">
        <v>374926</v>
      </c>
      <c r="BX236" s="75">
        <v>226654</v>
      </c>
      <c r="BY236" s="76">
        <v>327912</v>
      </c>
    </row>
    <row r="237" spans="1:77" x14ac:dyDescent="0.2">
      <c r="A237" s="73" t="s">
        <v>557</v>
      </c>
      <c r="B237" s="74" t="s">
        <v>670</v>
      </c>
      <c r="C237" s="73" t="s">
        <v>671</v>
      </c>
      <c r="D237" s="75">
        <v>9834660.6699999999</v>
      </c>
      <c r="E237" s="75">
        <v>2845213.12</v>
      </c>
      <c r="F237" s="75">
        <v>2517473.0499999998</v>
      </c>
      <c r="G237" s="75">
        <v>802366</v>
      </c>
      <c r="H237" s="75">
        <v>684179.44</v>
      </c>
      <c r="I237" s="75">
        <v>0</v>
      </c>
      <c r="J237" s="75">
        <v>11405812</v>
      </c>
      <c r="K237" s="75">
        <v>1879614.5</v>
      </c>
      <c r="L237" s="75">
        <v>5500</v>
      </c>
      <c r="M237" s="75">
        <v>4036862.8</v>
      </c>
      <c r="N237" s="75">
        <v>380310.5</v>
      </c>
      <c r="O237" s="75">
        <v>938624.3</v>
      </c>
      <c r="P237" s="75">
        <v>3320514.3</v>
      </c>
      <c r="Q237" s="75">
        <v>0</v>
      </c>
      <c r="R237" s="75">
        <v>0</v>
      </c>
      <c r="S237" s="75">
        <v>87515</v>
      </c>
      <c r="T237" s="75">
        <v>273589</v>
      </c>
      <c r="U237" s="75">
        <v>146901.75</v>
      </c>
      <c r="V237" s="75">
        <v>9942620.8499999996</v>
      </c>
      <c r="W237" s="75">
        <v>1938026.96</v>
      </c>
      <c r="X237" s="75">
        <v>962185</v>
      </c>
      <c r="Y237" s="75">
        <v>2726938.72</v>
      </c>
      <c r="Z237" s="75">
        <v>255647.6</v>
      </c>
      <c r="AA237" s="75">
        <v>313458.75</v>
      </c>
      <c r="AB237" s="75">
        <v>1405778.74</v>
      </c>
      <c r="AC237" s="75">
        <v>0</v>
      </c>
      <c r="AD237" s="75">
        <v>11916.3</v>
      </c>
      <c r="AE237" s="75">
        <v>15656003.16</v>
      </c>
      <c r="AF237" s="75">
        <v>653006.24</v>
      </c>
      <c r="AG237" s="75">
        <v>0</v>
      </c>
      <c r="AH237" s="75">
        <v>0</v>
      </c>
      <c r="AI237" s="75">
        <v>0</v>
      </c>
      <c r="AJ237" s="75">
        <v>757961.7</v>
      </c>
      <c r="AK237" s="75">
        <v>423776.1</v>
      </c>
      <c r="AL237" s="75">
        <v>472262.82</v>
      </c>
      <c r="AM237" s="75">
        <v>688624.93</v>
      </c>
      <c r="AN237" s="75">
        <v>0</v>
      </c>
      <c r="AO237" s="75">
        <v>268263.26</v>
      </c>
      <c r="AP237" s="75">
        <v>0</v>
      </c>
      <c r="AQ237" s="75">
        <v>3578953.7</v>
      </c>
      <c r="AR237" s="75">
        <v>242350</v>
      </c>
      <c r="AS237" s="75">
        <v>172557</v>
      </c>
      <c r="AT237" s="75">
        <v>373438</v>
      </c>
      <c r="AU237" s="75">
        <v>140227</v>
      </c>
      <c r="AV237" s="75">
        <v>0</v>
      </c>
      <c r="AW237" s="75">
        <v>138272.75</v>
      </c>
      <c r="AX237" s="75">
        <v>7255222</v>
      </c>
      <c r="AY237" s="75">
        <v>0</v>
      </c>
      <c r="AZ237" s="75">
        <v>0</v>
      </c>
      <c r="BA237" s="75">
        <v>1033095</v>
      </c>
      <c r="BB237" s="75">
        <v>812796.4</v>
      </c>
      <c r="BC237" s="75">
        <v>343697</v>
      </c>
      <c r="BD237" s="75">
        <v>2037867.7</v>
      </c>
      <c r="BE237" s="75">
        <v>1439960</v>
      </c>
      <c r="BF237" s="75">
        <v>519229</v>
      </c>
      <c r="BG237" s="75">
        <v>0</v>
      </c>
      <c r="BH237" s="75">
        <v>0</v>
      </c>
      <c r="BI237" s="75">
        <v>10140889.449999999</v>
      </c>
      <c r="BJ237" s="75">
        <v>1738777</v>
      </c>
      <c r="BK237" s="75">
        <v>448498.5</v>
      </c>
      <c r="BL237" s="75">
        <v>146696.4</v>
      </c>
      <c r="BM237" s="75">
        <v>14670</v>
      </c>
      <c r="BN237" s="75">
        <v>312961</v>
      </c>
      <c r="BO237" s="75">
        <v>179135</v>
      </c>
      <c r="BP237" s="75">
        <v>5524600.3899999997</v>
      </c>
      <c r="BQ237" s="75">
        <v>368088</v>
      </c>
      <c r="BR237" s="75">
        <v>302741</v>
      </c>
      <c r="BS237" s="75">
        <v>382763</v>
      </c>
      <c r="BT237" s="75">
        <v>462932.75</v>
      </c>
      <c r="BU237" s="75">
        <v>2062939.23</v>
      </c>
      <c r="BV237" s="75">
        <v>0</v>
      </c>
      <c r="BW237" s="75">
        <v>67912</v>
      </c>
      <c r="BX237" s="75">
        <v>15390</v>
      </c>
      <c r="BY237" s="76">
        <v>9655</v>
      </c>
    </row>
    <row r="238" spans="1:77" x14ac:dyDescent="0.2">
      <c r="A238" s="73" t="s">
        <v>557</v>
      </c>
      <c r="B238" s="74" t="s">
        <v>672</v>
      </c>
      <c r="C238" s="73" t="s">
        <v>673</v>
      </c>
      <c r="D238" s="75">
        <v>515240</v>
      </c>
      <c r="E238" s="75">
        <v>506025</v>
      </c>
      <c r="F238" s="75">
        <v>51839</v>
      </c>
      <c r="G238" s="75">
        <v>150680</v>
      </c>
      <c r="H238" s="75">
        <v>0</v>
      </c>
      <c r="I238" s="75">
        <v>0</v>
      </c>
      <c r="J238" s="75">
        <v>4326178.62</v>
      </c>
      <c r="K238" s="75">
        <v>490647</v>
      </c>
      <c r="L238" s="75">
        <v>0</v>
      </c>
      <c r="M238" s="75">
        <v>28900</v>
      </c>
      <c r="N238" s="75">
        <v>0</v>
      </c>
      <c r="O238" s="75">
        <v>550092.4</v>
      </c>
      <c r="P238" s="75">
        <v>307355.09999999998</v>
      </c>
      <c r="Q238" s="75">
        <v>187282.1</v>
      </c>
      <c r="R238" s="75">
        <v>0</v>
      </c>
      <c r="S238" s="75">
        <v>164980</v>
      </c>
      <c r="T238" s="75">
        <v>33107</v>
      </c>
      <c r="U238" s="75">
        <v>391967.5</v>
      </c>
      <c r="V238" s="75">
        <v>2712597.38</v>
      </c>
      <c r="W238" s="75">
        <v>230467.3</v>
      </c>
      <c r="X238" s="75">
        <v>0</v>
      </c>
      <c r="Y238" s="75">
        <v>535880</v>
      </c>
      <c r="Z238" s="75">
        <v>289283</v>
      </c>
      <c r="AA238" s="75">
        <v>92557</v>
      </c>
      <c r="AB238" s="75">
        <v>287200</v>
      </c>
      <c r="AC238" s="75">
        <v>218060.36</v>
      </c>
      <c r="AD238" s="75">
        <v>134660</v>
      </c>
      <c r="AE238" s="75">
        <v>789901</v>
      </c>
      <c r="AF238" s="75">
        <v>0</v>
      </c>
      <c r="AG238" s="75">
        <v>8010</v>
      </c>
      <c r="AH238" s="75">
        <v>0</v>
      </c>
      <c r="AI238" s="75">
        <v>1200</v>
      </c>
      <c r="AJ238" s="75">
        <v>212960</v>
      </c>
      <c r="AK238" s="75">
        <v>11000</v>
      </c>
      <c r="AL238" s="75">
        <v>0</v>
      </c>
      <c r="AM238" s="75">
        <v>14663</v>
      </c>
      <c r="AN238" s="75">
        <v>228264</v>
      </c>
      <c r="AO238" s="75">
        <v>58250</v>
      </c>
      <c r="AP238" s="75">
        <v>0</v>
      </c>
      <c r="AQ238" s="75">
        <v>382140</v>
      </c>
      <c r="AR238" s="75">
        <v>0</v>
      </c>
      <c r="AS238" s="75">
        <v>74900</v>
      </c>
      <c r="AT238" s="75">
        <v>9000</v>
      </c>
      <c r="AU238" s="75">
        <v>68158</v>
      </c>
      <c r="AV238" s="75">
        <v>2000</v>
      </c>
      <c r="AW238" s="75">
        <v>0</v>
      </c>
      <c r="AX238" s="75">
        <v>293550</v>
      </c>
      <c r="AY238" s="75">
        <v>0</v>
      </c>
      <c r="AZ238" s="75">
        <v>0</v>
      </c>
      <c r="BA238" s="75">
        <v>32000</v>
      </c>
      <c r="BB238" s="75">
        <v>50941</v>
      </c>
      <c r="BC238" s="75">
        <v>0</v>
      </c>
      <c r="BD238" s="75">
        <v>478125</v>
      </c>
      <c r="BE238" s="75">
        <v>433650</v>
      </c>
      <c r="BF238" s="75">
        <v>50100</v>
      </c>
      <c r="BG238" s="75">
        <v>38800</v>
      </c>
      <c r="BH238" s="75">
        <v>0</v>
      </c>
      <c r="BI238" s="75">
        <v>531089.19999999995</v>
      </c>
      <c r="BJ238" s="75">
        <v>0</v>
      </c>
      <c r="BK238" s="75">
        <v>75275</v>
      </c>
      <c r="BL238" s="75">
        <v>0</v>
      </c>
      <c r="BM238" s="75">
        <v>45450</v>
      </c>
      <c r="BN238" s="75">
        <v>68875</v>
      </c>
      <c r="BO238" s="75">
        <v>0</v>
      </c>
      <c r="BP238" s="75">
        <v>941787</v>
      </c>
      <c r="BQ238" s="75">
        <v>0</v>
      </c>
      <c r="BR238" s="75">
        <v>79100</v>
      </c>
      <c r="BS238" s="75">
        <v>117000</v>
      </c>
      <c r="BT238" s="75">
        <v>16360</v>
      </c>
      <c r="BU238" s="75">
        <v>366980</v>
      </c>
      <c r="BV238" s="75">
        <v>670</v>
      </c>
      <c r="BW238" s="75">
        <v>43025</v>
      </c>
      <c r="BX238" s="75">
        <v>52100</v>
      </c>
      <c r="BY238" s="76"/>
    </row>
    <row r="239" spans="1:77" x14ac:dyDescent="0.2">
      <c r="A239" s="73" t="s">
        <v>557</v>
      </c>
      <c r="B239" s="74" t="s">
        <v>674</v>
      </c>
      <c r="C239" s="73" t="s">
        <v>675</v>
      </c>
      <c r="D239" s="75">
        <v>305972</v>
      </c>
      <c r="E239" s="75">
        <v>151983.82999999999</v>
      </c>
      <c r="F239" s="75">
        <v>881302.31</v>
      </c>
      <c r="G239" s="75">
        <v>273911.95</v>
      </c>
      <c r="H239" s="75">
        <v>270338.40000000002</v>
      </c>
      <c r="I239" s="75">
        <v>0</v>
      </c>
      <c r="J239" s="75">
        <v>1349421</v>
      </c>
      <c r="K239" s="75">
        <v>0</v>
      </c>
      <c r="L239" s="75">
        <v>0</v>
      </c>
      <c r="M239" s="75">
        <v>1857639.12</v>
      </c>
      <c r="N239" s="75">
        <v>8600</v>
      </c>
      <c r="O239" s="75">
        <v>0</v>
      </c>
      <c r="P239" s="75">
        <v>412056.5</v>
      </c>
      <c r="Q239" s="75">
        <v>1610272.28</v>
      </c>
      <c r="R239" s="75">
        <v>23093.49</v>
      </c>
      <c r="S239" s="75">
        <v>0</v>
      </c>
      <c r="T239" s="75">
        <v>5000</v>
      </c>
      <c r="U239" s="75">
        <v>0</v>
      </c>
      <c r="V239" s="75">
        <v>0</v>
      </c>
      <c r="W239" s="75">
        <v>501269.4</v>
      </c>
      <c r="X239" s="75">
        <v>123723.8</v>
      </c>
      <c r="Y239" s="75">
        <v>0</v>
      </c>
      <c r="Z239" s="75">
        <v>215198.67</v>
      </c>
      <c r="AA239" s="75">
        <v>0</v>
      </c>
      <c r="AB239" s="75">
        <v>0</v>
      </c>
      <c r="AC239" s="75">
        <v>0</v>
      </c>
      <c r="AD239" s="75">
        <v>15700</v>
      </c>
      <c r="AE239" s="75">
        <v>2273663.9</v>
      </c>
      <c r="AF239" s="75">
        <v>0</v>
      </c>
      <c r="AG239" s="75">
        <v>22380</v>
      </c>
      <c r="AH239" s="75">
        <v>22660</v>
      </c>
      <c r="AI239" s="75">
        <v>39850</v>
      </c>
      <c r="AJ239" s="75">
        <v>252800</v>
      </c>
      <c r="AK239" s="75">
        <v>0</v>
      </c>
      <c r="AL239" s="75">
        <v>150708</v>
      </c>
      <c r="AM239" s="75">
        <v>0</v>
      </c>
      <c r="AN239" s="75">
        <v>102163.5</v>
      </c>
      <c r="AO239" s="75">
        <v>185671</v>
      </c>
      <c r="AP239" s="75">
        <v>41750</v>
      </c>
      <c r="AQ239" s="75">
        <v>1132557</v>
      </c>
      <c r="AR239" s="75">
        <v>84800</v>
      </c>
      <c r="AS239" s="75">
        <v>96045</v>
      </c>
      <c r="AT239" s="75">
        <v>126122</v>
      </c>
      <c r="AU239" s="75">
        <v>185080</v>
      </c>
      <c r="AV239" s="75">
        <v>165091</v>
      </c>
      <c r="AW239" s="75">
        <v>175086.95</v>
      </c>
      <c r="AX239" s="75">
        <v>801158.5</v>
      </c>
      <c r="AY239" s="75">
        <v>0</v>
      </c>
      <c r="AZ239" s="75">
        <v>108966</v>
      </c>
      <c r="BA239" s="75">
        <v>290218.5</v>
      </c>
      <c r="BB239" s="75">
        <v>0</v>
      </c>
      <c r="BC239" s="75">
        <v>0</v>
      </c>
      <c r="BD239" s="75">
        <v>313366.8</v>
      </c>
      <c r="BE239" s="75">
        <v>912083</v>
      </c>
      <c r="BF239" s="75">
        <v>0</v>
      </c>
      <c r="BG239" s="75">
        <v>76782.600000000006</v>
      </c>
      <c r="BH239" s="75">
        <v>49531.01</v>
      </c>
      <c r="BI239" s="75">
        <v>975531.3</v>
      </c>
      <c r="BJ239" s="75">
        <v>0</v>
      </c>
      <c r="BK239" s="75">
        <v>0</v>
      </c>
      <c r="BL239" s="75">
        <v>0</v>
      </c>
      <c r="BM239" s="75">
        <v>241058</v>
      </c>
      <c r="BN239" s="75">
        <v>286137.90000000002</v>
      </c>
      <c r="BO239" s="75">
        <v>176849</v>
      </c>
      <c r="BP239" s="75">
        <v>1163288.58</v>
      </c>
      <c r="BQ239" s="75">
        <v>54583</v>
      </c>
      <c r="BR239" s="75">
        <v>424770.49</v>
      </c>
      <c r="BS239" s="75">
        <v>262149.5</v>
      </c>
      <c r="BT239" s="75">
        <v>68100</v>
      </c>
      <c r="BU239" s="75">
        <v>332355</v>
      </c>
      <c r="BV239" s="75">
        <v>13750</v>
      </c>
      <c r="BW239" s="75">
        <v>512453</v>
      </c>
      <c r="BX239" s="75">
        <v>0</v>
      </c>
      <c r="BY239" s="76">
        <v>7083992.4099999992</v>
      </c>
    </row>
    <row r="240" spans="1:77" x14ac:dyDescent="0.2">
      <c r="A240" s="73" t="s">
        <v>557</v>
      </c>
      <c r="B240" s="74" t="s">
        <v>676</v>
      </c>
      <c r="C240" s="73" t="s">
        <v>677</v>
      </c>
      <c r="D240" s="75">
        <v>0</v>
      </c>
      <c r="E240" s="75">
        <v>0</v>
      </c>
      <c r="F240" s="75">
        <v>17680</v>
      </c>
      <c r="G240" s="75">
        <v>32275</v>
      </c>
      <c r="H240" s="75">
        <v>78730</v>
      </c>
      <c r="I240" s="75">
        <v>0</v>
      </c>
      <c r="J240" s="75">
        <v>0</v>
      </c>
      <c r="K240" s="75">
        <v>7800</v>
      </c>
      <c r="L240" s="75">
        <v>5200</v>
      </c>
      <c r="M240" s="75">
        <v>263369.46999999997</v>
      </c>
      <c r="N240" s="75">
        <v>0</v>
      </c>
      <c r="O240" s="75">
        <v>84547</v>
      </c>
      <c r="P240" s="75">
        <v>22400</v>
      </c>
      <c r="Q240" s="75">
        <v>115872.45</v>
      </c>
      <c r="R240" s="75">
        <v>0</v>
      </c>
      <c r="S240" s="75">
        <v>0</v>
      </c>
      <c r="T240" s="75">
        <v>37520</v>
      </c>
      <c r="U240" s="75">
        <v>0</v>
      </c>
      <c r="V240" s="75">
        <v>0</v>
      </c>
      <c r="W240" s="75">
        <v>150907</v>
      </c>
      <c r="X240" s="75">
        <v>57000</v>
      </c>
      <c r="Y240" s="75">
        <v>127911.31</v>
      </c>
      <c r="Z240" s="75">
        <v>236658</v>
      </c>
      <c r="AA240" s="75">
        <v>0</v>
      </c>
      <c r="AB240" s="75">
        <v>0</v>
      </c>
      <c r="AC240" s="75">
        <v>63941.8</v>
      </c>
      <c r="AD240" s="75">
        <v>0</v>
      </c>
      <c r="AE240" s="75">
        <v>202735</v>
      </c>
      <c r="AF240" s="75">
        <v>0</v>
      </c>
      <c r="AG240" s="75">
        <v>0</v>
      </c>
      <c r="AH240" s="75">
        <v>0</v>
      </c>
      <c r="AI240" s="75">
        <v>0</v>
      </c>
      <c r="AJ240" s="75">
        <v>314244</v>
      </c>
      <c r="AK240" s="75">
        <v>153484.95000000001</v>
      </c>
      <c r="AL240" s="75">
        <v>85270</v>
      </c>
      <c r="AM240" s="75">
        <v>0</v>
      </c>
      <c r="AN240" s="75">
        <v>270326.5</v>
      </c>
      <c r="AO240" s="75">
        <v>443800.16</v>
      </c>
      <c r="AP240" s="75">
        <v>0</v>
      </c>
      <c r="AQ240" s="75">
        <v>749800</v>
      </c>
      <c r="AR240" s="75">
        <v>0</v>
      </c>
      <c r="AS240" s="75">
        <v>0</v>
      </c>
      <c r="AT240" s="75">
        <v>0</v>
      </c>
      <c r="AU240" s="75">
        <v>105960</v>
      </c>
      <c r="AV240" s="75">
        <v>0</v>
      </c>
      <c r="AW240" s="75">
        <v>0</v>
      </c>
      <c r="AX240" s="75">
        <v>605694</v>
      </c>
      <c r="AY240" s="75">
        <v>229216.25</v>
      </c>
      <c r="AZ240" s="75">
        <v>0</v>
      </c>
      <c r="BA240" s="75">
        <v>361365.4</v>
      </c>
      <c r="BB240" s="75">
        <v>1890</v>
      </c>
      <c r="BC240" s="75">
        <v>500</v>
      </c>
      <c r="BD240" s="75">
        <v>770586</v>
      </c>
      <c r="BE240" s="75">
        <v>0</v>
      </c>
      <c r="BF240" s="75">
        <v>349430</v>
      </c>
      <c r="BG240" s="75">
        <v>27215</v>
      </c>
      <c r="BH240" s="75">
        <v>0</v>
      </c>
      <c r="BI240" s="75">
        <v>45064</v>
      </c>
      <c r="BJ240" s="75">
        <v>190594</v>
      </c>
      <c r="BK240" s="75">
        <v>0</v>
      </c>
      <c r="BL240" s="75">
        <v>755160</v>
      </c>
      <c r="BM240" s="75">
        <v>577413.96</v>
      </c>
      <c r="BN240" s="75">
        <v>1235924.1200000001</v>
      </c>
      <c r="BO240" s="75">
        <v>0</v>
      </c>
      <c r="BP240" s="75">
        <v>0</v>
      </c>
      <c r="BQ240" s="75">
        <v>1662611.5</v>
      </c>
      <c r="BR240" s="75">
        <v>0</v>
      </c>
      <c r="BS240" s="75">
        <v>51997</v>
      </c>
      <c r="BT240" s="75">
        <v>451781.6</v>
      </c>
      <c r="BU240" s="75">
        <v>40500</v>
      </c>
      <c r="BV240" s="75">
        <v>148140</v>
      </c>
      <c r="BW240" s="75">
        <v>0</v>
      </c>
      <c r="BX240" s="75">
        <v>82744</v>
      </c>
      <c r="BY240" s="76">
        <v>33562378.260000005</v>
      </c>
    </row>
    <row r="241" spans="1:77" x14ac:dyDescent="0.2">
      <c r="A241" s="73" t="s">
        <v>557</v>
      </c>
      <c r="B241" s="74" t="s">
        <v>678</v>
      </c>
      <c r="C241" s="73" t="s">
        <v>679</v>
      </c>
      <c r="D241" s="75">
        <v>62592.38</v>
      </c>
      <c r="E241" s="75">
        <v>0</v>
      </c>
      <c r="F241" s="75">
        <v>0</v>
      </c>
      <c r="G241" s="75">
        <v>0</v>
      </c>
      <c r="H241" s="75">
        <v>3611.25</v>
      </c>
      <c r="I241" s="75">
        <v>0</v>
      </c>
      <c r="J241" s="75">
        <v>0</v>
      </c>
      <c r="K241" s="75">
        <v>0</v>
      </c>
      <c r="L241" s="75">
        <v>54800</v>
      </c>
      <c r="M241" s="75">
        <v>720491.11</v>
      </c>
      <c r="N241" s="75">
        <v>76476</v>
      </c>
      <c r="O241" s="75">
        <v>119836.58</v>
      </c>
      <c r="P241" s="75">
        <v>0</v>
      </c>
      <c r="Q241" s="75">
        <v>512665.07</v>
      </c>
      <c r="R241" s="75">
        <v>0</v>
      </c>
      <c r="S241" s="75">
        <v>11925</v>
      </c>
      <c r="T241" s="75">
        <v>11710</v>
      </c>
      <c r="U241" s="75">
        <v>100380</v>
      </c>
      <c r="V241" s="75">
        <v>417506.9</v>
      </c>
      <c r="W241" s="75">
        <v>32500</v>
      </c>
      <c r="X241" s="75">
        <v>11659</v>
      </c>
      <c r="Y241" s="75">
        <v>0</v>
      </c>
      <c r="Z241" s="75">
        <v>0</v>
      </c>
      <c r="AA241" s="75">
        <v>0</v>
      </c>
      <c r="AB241" s="75">
        <v>89570</v>
      </c>
      <c r="AC241" s="75">
        <v>1273289.9099999999</v>
      </c>
      <c r="AD241" s="75">
        <v>0</v>
      </c>
      <c r="AE241" s="75">
        <v>0</v>
      </c>
      <c r="AF241" s="75">
        <v>0</v>
      </c>
      <c r="AG241" s="75">
        <v>0</v>
      </c>
      <c r="AH241" s="75">
        <v>0</v>
      </c>
      <c r="AI241" s="75">
        <v>60955</v>
      </c>
      <c r="AJ241" s="75">
        <v>137129</v>
      </c>
      <c r="AK241" s="75">
        <v>0</v>
      </c>
      <c r="AL241" s="75">
        <v>68148.399999999994</v>
      </c>
      <c r="AM241" s="75">
        <v>268068.90000000002</v>
      </c>
      <c r="AN241" s="75">
        <v>133314.9</v>
      </c>
      <c r="AO241" s="75">
        <v>0</v>
      </c>
      <c r="AP241" s="75">
        <v>0</v>
      </c>
      <c r="AQ241" s="75">
        <v>141252.5</v>
      </c>
      <c r="AR241" s="75">
        <v>0</v>
      </c>
      <c r="AS241" s="75">
        <v>0</v>
      </c>
      <c r="AT241" s="75">
        <v>0</v>
      </c>
      <c r="AU241" s="75">
        <v>0</v>
      </c>
      <c r="AV241" s="75">
        <v>12037</v>
      </c>
      <c r="AW241" s="75">
        <v>0</v>
      </c>
      <c r="AX241" s="75">
        <v>0</v>
      </c>
      <c r="AY241" s="75">
        <v>0</v>
      </c>
      <c r="AZ241" s="75">
        <v>21291.21</v>
      </c>
      <c r="BA241" s="75">
        <v>0</v>
      </c>
      <c r="BB241" s="75">
        <v>0</v>
      </c>
      <c r="BC241" s="75">
        <v>52144.3</v>
      </c>
      <c r="BD241" s="75">
        <v>0</v>
      </c>
      <c r="BE241" s="75">
        <v>56602.55</v>
      </c>
      <c r="BF241" s="75">
        <v>49816</v>
      </c>
      <c r="BG241" s="75">
        <v>0</v>
      </c>
      <c r="BH241" s="75">
        <v>0</v>
      </c>
      <c r="BI241" s="75">
        <v>286961.19</v>
      </c>
      <c r="BJ241" s="75">
        <v>142156.5</v>
      </c>
      <c r="BK241" s="75">
        <v>40601.96</v>
      </c>
      <c r="BL241" s="75">
        <v>56640</v>
      </c>
      <c r="BM241" s="75">
        <v>75650</v>
      </c>
      <c r="BN241" s="75">
        <v>0</v>
      </c>
      <c r="BO241" s="75">
        <v>199060</v>
      </c>
      <c r="BP241" s="75">
        <v>136080</v>
      </c>
      <c r="BQ241" s="75">
        <v>0</v>
      </c>
      <c r="BR241" s="75">
        <v>34335</v>
      </c>
      <c r="BS241" s="75">
        <v>47940</v>
      </c>
      <c r="BT241" s="75">
        <v>44650</v>
      </c>
      <c r="BU241" s="75">
        <v>0</v>
      </c>
      <c r="BV241" s="75">
        <v>0</v>
      </c>
      <c r="BW241" s="75">
        <v>24400</v>
      </c>
      <c r="BX241" s="75">
        <v>103186</v>
      </c>
      <c r="BY241" s="76">
        <v>2021442.9100000001</v>
      </c>
    </row>
    <row r="242" spans="1:77" x14ac:dyDescent="0.2">
      <c r="A242" s="73" t="s">
        <v>557</v>
      </c>
      <c r="B242" s="74" t="s">
        <v>680</v>
      </c>
      <c r="C242" s="73" t="s">
        <v>681</v>
      </c>
      <c r="D242" s="75">
        <v>2362615.5</v>
      </c>
      <c r="E242" s="75">
        <v>1379665</v>
      </c>
      <c r="F242" s="75">
        <v>613016</v>
      </c>
      <c r="G242" s="75">
        <v>43100</v>
      </c>
      <c r="H242" s="75">
        <v>128383.16</v>
      </c>
      <c r="I242" s="75">
        <v>16750</v>
      </c>
      <c r="J242" s="75">
        <v>861350</v>
      </c>
      <c r="K242" s="75">
        <v>0</v>
      </c>
      <c r="L242" s="75">
        <v>209307.5</v>
      </c>
      <c r="M242" s="75">
        <v>802797.03</v>
      </c>
      <c r="N242" s="75">
        <v>261439.12</v>
      </c>
      <c r="O242" s="75">
        <v>44825</v>
      </c>
      <c r="P242" s="75">
        <v>380558</v>
      </c>
      <c r="Q242" s="75">
        <v>53017.98</v>
      </c>
      <c r="R242" s="75">
        <v>122884</v>
      </c>
      <c r="S242" s="75">
        <v>713673.78</v>
      </c>
      <c r="T242" s="75">
        <v>435904.3</v>
      </c>
      <c r="U242" s="75">
        <v>81915</v>
      </c>
      <c r="V242" s="75">
        <v>8532766.1500000004</v>
      </c>
      <c r="W242" s="75">
        <v>496977</v>
      </c>
      <c r="X242" s="75">
        <v>72850</v>
      </c>
      <c r="Y242" s="75">
        <v>310245</v>
      </c>
      <c r="Z242" s="75">
        <v>633644.80000000005</v>
      </c>
      <c r="AA242" s="75">
        <v>2895934.32</v>
      </c>
      <c r="AB242" s="75">
        <v>971200</v>
      </c>
      <c r="AC242" s="75">
        <v>0</v>
      </c>
      <c r="AD242" s="75">
        <v>0</v>
      </c>
      <c r="AE242" s="75">
        <v>101730</v>
      </c>
      <c r="AF242" s="75">
        <v>0</v>
      </c>
      <c r="AG242" s="75">
        <v>196835</v>
      </c>
      <c r="AH242" s="75">
        <v>441325</v>
      </c>
      <c r="AI242" s="75">
        <v>5000</v>
      </c>
      <c r="AJ242" s="75">
        <v>0</v>
      </c>
      <c r="AK242" s="75">
        <v>0</v>
      </c>
      <c r="AL242" s="75">
        <v>348510</v>
      </c>
      <c r="AM242" s="75">
        <v>649689</v>
      </c>
      <c r="AN242" s="75">
        <v>194450</v>
      </c>
      <c r="AO242" s="75">
        <v>0</v>
      </c>
      <c r="AP242" s="75">
        <v>71256.679999999993</v>
      </c>
      <c r="AQ242" s="75">
        <v>892394</v>
      </c>
      <c r="AR242" s="75">
        <v>193750</v>
      </c>
      <c r="AS242" s="75">
        <v>415706</v>
      </c>
      <c r="AT242" s="75">
        <v>241000</v>
      </c>
      <c r="AU242" s="75">
        <v>193930</v>
      </c>
      <c r="AV242" s="75">
        <v>111596</v>
      </c>
      <c r="AW242" s="75">
        <v>350832</v>
      </c>
      <c r="AX242" s="75">
        <v>891462</v>
      </c>
      <c r="AY242" s="75">
        <v>298143</v>
      </c>
      <c r="AZ242" s="75">
        <v>938750</v>
      </c>
      <c r="BA242" s="75">
        <v>232726</v>
      </c>
      <c r="BB242" s="75">
        <v>214350</v>
      </c>
      <c r="BC242" s="75">
        <v>393938.25</v>
      </c>
      <c r="BD242" s="75">
        <v>180060</v>
      </c>
      <c r="BE242" s="75">
        <v>450693</v>
      </c>
      <c r="BF242" s="75">
        <v>106335</v>
      </c>
      <c r="BG242" s="75">
        <v>98963</v>
      </c>
      <c r="BH242" s="75">
        <v>45350</v>
      </c>
      <c r="BI242" s="75">
        <v>33220</v>
      </c>
      <c r="BJ242" s="75">
        <v>192325</v>
      </c>
      <c r="BK242" s="75">
        <v>37110</v>
      </c>
      <c r="BL242" s="75">
        <v>0</v>
      </c>
      <c r="BM242" s="75">
        <v>0</v>
      </c>
      <c r="BN242" s="75">
        <v>0</v>
      </c>
      <c r="BO242" s="75">
        <v>0</v>
      </c>
      <c r="BP242" s="75">
        <v>1310973.7</v>
      </c>
      <c r="BQ242" s="75">
        <v>186700</v>
      </c>
      <c r="BR242" s="75">
        <v>616900</v>
      </c>
      <c r="BS242" s="75">
        <v>612643.21</v>
      </c>
      <c r="BT242" s="75">
        <v>149405</v>
      </c>
      <c r="BU242" s="75">
        <v>490181</v>
      </c>
      <c r="BV242" s="75">
        <v>83496</v>
      </c>
      <c r="BW242" s="75">
        <v>128860</v>
      </c>
      <c r="BX242" s="75">
        <v>418440</v>
      </c>
      <c r="BY242" s="76">
        <v>1475118</v>
      </c>
    </row>
    <row r="243" spans="1:77" x14ac:dyDescent="0.2">
      <c r="A243" s="73" t="s">
        <v>557</v>
      </c>
      <c r="B243" s="74" t="s">
        <v>682</v>
      </c>
      <c r="C243" s="73" t="s">
        <v>683</v>
      </c>
      <c r="D243" s="75">
        <v>661231.73</v>
      </c>
      <c r="E243" s="75">
        <v>0</v>
      </c>
      <c r="F243" s="75">
        <v>126986.6</v>
      </c>
      <c r="G243" s="75">
        <v>11250</v>
      </c>
      <c r="H243" s="75">
        <v>74569.539999999994</v>
      </c>
      <c r="I243" s="75">
        <v>44000</v>
      </c>
      <c r="J243" s="75">
        <v>478889.75</v>
      </c>
      <c r="K243" s="75">
        <v>142534.01999999999</v>
      </c>
      <c r="L243" s="75">
        <v>342000</v>
      </c>
      <c r="M243" s="75">
        <v>282614.15000000002</v>
      </c>
      <c r="N243" s="75">
        <v>0</v>
      </c>
      <c r="O243" s="75">
        <v>0</v>
      </c>
      <c r="P243" s="75">
        <v>46045</v>
      </c>
      <c r="Q243" s="75">
        <v>0</v>
      </c>
      <c r="R243" s="75">
        <v>6095</v>
      </c>
      <c r="S243" s="75">
        <v>10241</v>
      </c>
      <c r="T243" s="75">
        <v>756900</v>
      </c>
      <c r="U243" s="75">
        <v>23900</v>
      </c>
      <c r="V243" s="75">
        <v>968250</v>
      </c>
      <c r="W243" s="75">
        <v>0</v>
      </c>
      <c r="X243" s="75">
        <v>0</v>
      </c>
      <c r="Y243" s="75">
        <v>37200</v>
      </c>
      <c r="Z243" s="75">
        <v>6000</v>
      </c>
      <c r="AA243" s="75">
        <v>372498</v>
      </c>
      <c r="AB243" s="75">
        <v>0</v>
      </c>
      <c r="AC243" s="75">
        <v>4918</v>
      </c>
      <c r="AD243" s="75">
        <v>1500</v>
      </c>
      <c r="AE243" s="75">
        <v>0</v>
      </c>
      <c r="AF243" s="75">
        <v>39800</v>
      </c>
      <c r="AG243" s="75">
        <v>0</v>
      </c>
      <c r="AH243" s="75">
        <v>0</v>
      </c>
      <c r="AI243" s="75">
        <v>0</v>
      </c>
      <c r="AJ243" s="75">
        <v>0</v>
      </c>
      <c r="AK243" s="75">
        <v>371042</v>
      </c>
      <c r="AL243" s="75">
        <v>17000</v>
      </c>
      <c r="AM243" s="75">
        <v>200</v>
      </c>
      <c r="AN243" s="75">
        <v>8272.94</v>
      </c>
      <c r="AO243" s="75">
        <v>0</v>
      </c>
      <c r="AP243" s="75">
        <v>0</v>
      </c>
      <c r="AQ243" s="75">
        <v>169669</v>
      </c>
      <c r="AR243" s="75">
        <v>140500</v>
      </c>
      <c r="AS243" s="75">
        <v>0</v>
      </c>
      <c r="AT243" s="75">
        <v>59000</v>
      </c>
      <c r="AU243" s="75">
        <v>0</v>
      </c>
      <c r="AV243" s="75">
        <v>0</v>
      </c>
      <c r="AW243" s="75">
        <v>5000</v>
      </c>
      <c r="AX243" s="75">
        <v>440511.2</v>
      </c>
      <c r="AY243" s="75">
        <v>3634266.82</v>
      </c>
      <c r="AZ243" s="75">
        <v>76425.210000000006</v>
      </c>
      <c r="BA243" s="75">
        <v>104764</v>
      </c>
      <c r="BB243" s="75">
        <v>0</v>
      </c>
      <c r="BC243" s="75">
        <v>2064078.76</v>
      </c>
      <c r="BD243" s="75">
        <v>332479.71000000002</v>
      </c>
      <c r="BE243" s="75">
        <v>3841.1</v>
      </c>
      <c r="BF243" s="75">
        <v>707</v>
      </c>
      <c r="BG243" s="75">
        <v>3500</v>
      </c>
      <c r="BH243" s="75">
        <v>5000</v>
      </c>
      <c r="BI243" s="75">
        <v>531000</v>
      </c>
      <c r="BJ243" s="75">
        <v>0</v>
      </c>
      <c r="BK243" s="75">
        <v>0</v>
      </c>
      <c r="BL243" s="75">
        <v>75802</v>
      </c>
      <c r="BM243" s="75">
        <v>0</v>
      </c>
      <c r="BN243" s="75">
        <v>358855</v>
      </c>
      <c r="BO243" s="75">
        <v>0</v>
      </c>
      <c r="BP243" s="75">
        <v>41124</v>
      </c>
      <c r="BQ243" s="75">
        <v>43905</v>
      </c>
      <c r="BR243" s="75">
        <v>39189.599999999999</v>
      </c>
      <c r="BS243" s="75">
        <v>39259.620000000003</v>
      </c>
      <c r="BT243" s="75">
        <v>24500</v>
      </c>
      <c r="BU243" s="75">
        <v>30600</v>
      </c>
      <c r="BV243" s="75">
        <v>0</v>
      </c>
      <c r="BW243" s="75">
        <v>0</v>
      </c>
      <c r="BX243" s="75">
        <v>5300</v>
      </c>
      <c r="BY243" s="76"/>
    </row>
    <row r="244" spans="1:77" x14ac:dyDescent="0.2">
      <c r="A244" s="82" t="s">
        <v>684</v>
      </c>
      <c r="B244" s="83"/>
      <c r="C244" s="84"/>
      <c r="D244" s="80">
        <f>SUM(D181:D243)</f>
        <v>383860444.74999994</v>
      </c>
      <c r="E244" s="80">
        <f t="shared" ref="E244:BP244" si="8">SUM(E181:E243)</f>
        <v>73645473.270000011</v>
      </c>
      <c r="F244" s="80">
        <f t="shared" si="8"/>
        <v>157364241.76000002</v>
      </c>
      <c r="G244" s="80">
        <f t="shared" si="8"/>
        <v>34404030.939999998</v>
      </c>
      <c r="H244" s="80">
        <f t="shared" si="8"/>
        <v>28003876.279999994</v>
      </c>
      <c r="I244" s="80">
        <f t="shared" si="8"/>
        <v>10650130.489999998</v>
      </c>
      <c r="J244" s="80">
        <f t="shared" si="8"/>
        <v>774038180.86000037</v>
      </c>
      <c r="K244" s="80">
        <f t="shared" si="8"/>
        <v>63417626.550000027</v>
      </c>
      <c r="L244" s="80">
        <f t="shared" si="8"/>
        <v>13734834.26</v>
      </c>
      <c r="M244" s="80">
        <f t="shared" si="8"/>
        <v>198054922.04000002</v>
      </c>
      <c r="N244" s="80">
        <f t="shared" si="8"/>
        <v>11774252.369999999</v>
      </c>
      <c r="O244" s="80">
        <f t="shared" si="8"/>
        <v>39128439.249999993</v>
      </c>
      <c r="P244" s="80">
        <f t="shared" si="8"/>
        <v>99134552.900000006</v>
      </c>
      <c r="Q244" s="80">
        <f t="shared" si="8"/>
        <v>89345625.210000008</v>
      </c>
      <c r="R244" s="80">
        <f t="shared" si="8"/>
        <v>5358337.5599999996</v>
      </c>
      <c r="S244" s="80">
        <f t="shared" si="8"/>
        <v>28295651.579999994</v>
      </c>
      <c r="T244" s="80">
        <f t="shared" si="8"/>
        <v>20934649.050000004</v>
      </c>
      <c r="U244" s="80">
        <f t="shared" si="8"/>
        <v>19654681.588</v>
      </c>
      <c r="V244" s="80">
        <f t="shared" si="8"/>
        <v>549824980.98999989</v>
      </c>
      <c r="W244" s="80">
        <f t="shared" si="8"/>
        <v>72007950.790000007</v>
      </c>
      <c r="X244" s="80">
        <f t="shared" si="8"/>
        <v>26621820.890000008</v>
      </c>
      <c r="Y244" s="80">
        <f t="shared" si="8"/>
        <v>108664924.67999998</v>
      </c>
      <c r="Z244" s="80">
        <f t="shared" si="8"/>
        <v>25623672.050000012</v>
      </c>
      <c r="AA244" s="80">
        <f t="shared" si="8"/>
        <v>25678465.249999996</v>
      </c>
      <c r="AB244" s="80">
        <f t="shared" si="8"/>
        <v>43471379.450000003</v>
      </c>
      <c r="AC244" s="80">
        <f t="shared" si="8"/>
        <v>12136304.640000002</v>
      </c>
      <c r="AD244" s="80">
        <f t="shared" si="8"/>
        <v>15659301.6</v>
      </c>
      <c r="AE244" s="80">
        <f t="shared" si="8"/>
        <v>538363232.45999992</v>
      </c>
      <c r="AF244" s="80">
        <f t="shared" si="8"/>
        <v>20218323.289999999</v>
      </c>
      <c r="AG244" s="80">
        <f t="shared" si="8"/>
        <v>8266604.6500000004</v>
      </c>
      <c r="AH244" s="80">
        <f t="shared" si="8"/>
        <v>10129270.880000001</v>
      </c>
      <c r="AI244" s="80">
        <f t="shared" si="8"/>
        <v>9582232.629999999</v>
      </c>
      <c r="AJ244" s="80">
        <f t="shared" si="8"/>
        <v>18707490.57</v>
      </c>
      <c r="AK244" s="80">
        <f t="shared" si="8"/>
        <v>13973220.139999997</v>
      </c>
      <c r="AL244" s="80">
        <f t="shared" si="8"/>
        <v>14060978.909999998</v>
      </c>
      <c r="AM244" s="80">
        <f t="shared" si="8"/>
        <v>29637328.180000003</v>
      </c>
      <c r="AN244" s="80">
        <f t="shared" si="8"/>
        <v>12817842.049999997</v>
      </c>
      <c r="AO244" s="80">
        <f t="shared" si="8"/>
        <v>11662595.710000003</v>
      </c>
      <c r="AP244" s="80">
        <f t="shared" si="8"/>
        <v>12820728.689999998</v>
      </c>
      <c r="AQ244" s="80">
        <f t="shared" si="8"/>
        <v>132641687.98</v>
      </c>
      <c r="AR244" s="80">
        <f t="shared" si="8"/>
        <v>13370404.430000002</v>
      </c>
      <c r="AS244" s="80">
        <f t="shared" si="8"/>
        <v>11665639.300000001</v>
      </c>
      <c r="AT244" s="80">
        <f t="shared" si="8"/>
        <v>14109881.290000003</v>
      </c>
      <c r="AU244" s="80">
        <f t="shared" si="8"/>
        <v>8242893.6999999993</v>
      </c>
      <c r="AV244" s="80">
        <f t="shared" si="8"/>
        <v>3445613.9399999995</v>
      </c>
      <c r="AW244" s="80">
        <f t="shared" si="8"/>
        <v>7817474.2600000007</v>
      </c>
      <c r="AX244" s="80">
        <f t="shared" si="8"/>
        <v>331314776.83999997</v>
      </c>
      <c r="AY244" s="80">
        <f t="shared" si="8"/>
        <v>21032430.07</v>
      </c>
      <c r="AZ244" s="80">
        <f t="shared" si="8"/>
        <v>21560693.63000001</v>
      </c>
      <c r="BA244" s="80">
        <f t="shared" si="8"/>
        <v>24927380.599999998</v>
      </c>
      <c r="BB244" s="80">
        <f t="shared" si="8"/>
        <v>29366143.259999994</v>
      </c>
      <c r="BC244" s="80">
        <f t="shared" si="8"/>
        <v>32360942.020000007</v>
      </c>
      <c r="BD244" s="80">
        <f t="shared" si="8"/>
        <v>44334618.499100015</v>
      </c>
      <c r="BE244" s="80">
        <f t="shared" si="8"/>
        <v>44381493.300000004</v>
      </c>
      <c r="BF244" s="80">
        <f t="shared" si="8"/>
        <v>19579132.48</v>
      </c>
      <c r="BG244" s="80">
        <f t="shared" si="8"/>
        <v>5541345.6899999995</v>
      </c>
      <c r="BH244" s="80">
        <f t="shared" si="8"/>
        <v>5181130.32</v>
      </c>
      <c r="BI244" s="80">
        <f t="shared" si="8"/>
        <v>315529411.02000004</v>
      </c>
      <c r="BJ244" s="80">
        <f t="shared" si="8"/>
        <v>97366731.219999984</v>
      </c>
      <c r="BK244" s="80">
        <f t="shared" si="8"/>
        <v>15392133.139999999</v>
      </c>
      <c r="BL244" s="80">
        <f t="shared" si="8"/>
        <v>9129518.5240000002</v>
      </c>
      <c r="BM244" s="80">
        <f t="shared" si="8"/>
        <v>12344365.430000003</v>
      </c>
      <c r="BN244" s="80">
        <f t="shared" si="8"/>
        <v>22728309.369999997</v>
      </c>
      <c r="BO244" s="80">
        <f t="shared" si="8"/>
        <v>7475326.6600000011</v>
      </c>
      <c r="BP244" s="80">
        <f t="shared" si="8"/>
        <v>204962305.39000002</v>
      </c>
      <c r="BQ244" s="80">
        <f t="shared" ref="BQ244:BX244" si="9">SUM(BQ181:BQ243)</f>
        <v>12364793.450000001</v>
      </c>
      <c r="BR244" s="80">
        <f t="shared" si="9"/>
        <v>14470048.65</v>
      </c>
      <c r="BS244" s="80">
        <f t="shared" si="9"/>
        <v>25294995.640000004</v>
      </c>
      <c r="BT244" s="80">
        <f t="shared" si="9"/>
        <v>19765701.240000006</v>
      </c>
      <c r="BU244" s="80">
        <f t="shared" si="9"/>
        <v>82298797.289999992</v>
      </c>
      <c r="BV244" s="80">
        <f t="shared" si="9"/>
        <v>16057842.829999996</v>
      </c>
      <c r="BW244" s="80">
        <f t="shared" si="9"/>
        <v>10265058.199999997</v>
      </c>
      <c r="BX244" s="80">
        <f t="shared" si="9"/>
        <v>9171877.6999999993</v>
      </c>
      <c r="BY244" s="81">
        <f>SUM(BY181:BY243)</f>
        <v>3944892669.6296</v>
      </c>
    </row>
    <row r="245" spans="1:77" x14ac:dyDescent="0.2">
      <c r="A245" s="73" t="s">
        <v>43</v>
      </c>
      <c r="B245" s="74" t="s">
        <v>685</v>
      </c>
      <c r="C245" s="73" t="s">
        <v>686</v>
      </c>
      <c r="D245" s="75">
        <v>20154108.609999999</v>
      </c>
      <c r="E245" s="75">
        <v>22135524.420000002</v>
      </c>
      <c r="F245" s="75">
        <v>33106410.899999999</v>
      </c>
      <c r="G245" s="75">
        <v>35818868.719999999</v>
      </c>
      <c r="H245" s="75">
        <v>32521170.800000001</v>
      </c>
      <c r="I245" s="75">
        <v>33459557.989999998</v>
      </c>
      <c r="J245" s="75">
        <v>32034313.109999999</v>
      </c>
      <c r="K245" s="75">
        <v>43836472.950000003</v>
      </c>
      <c r="L245" s="75">
        <v>14886128.84</v>
      </c>
      <c r="M245" s="75">
        <v>50834481.25</v>
      </c>
      <c r="N245" s="75">
        <v>15922357.449999999</v>
      </c>
      <c r="O245" s="75">
        <v>14890027.109999999</v>
      </c>
      <c r="P245" s="75">
        <v>0</v>
      </c>
      <c r="Q245" s="75">
        <v>28031684.07</v>
      </c>
      <c r="R245" s="75">
        <v>11832954.050000001</v>
      </c>
      <c r="S245" s="75">
        <v>32665774.809999999</v>
      </c>
      <c r="T245" s="75">
        <v>19445271.530000001</v>
      </c>
      <c r="U245" s="75">
        <v>5848375.1600000001</v>
      </c>
      <c r="V245" s="75">
        <v>37684653.640000001</v>
      </c>
      <c r="W245" s="75">
        <v>26202425.5</v>
      </c>
      <c r="X245" s="75">
        <v>21640821.25</v>
      </c>
      <c r="Y245" s="75">
        <v>68284505.849999994</v>
      </c>
      <c r="Z245" s="75">
        <v>21765524.620000001</v>
      </c>
      <c r="AA245" s="75">
        <v>23622991.690000001</v>
      </c>
      <c r="AB245" s="75">
        <v>5486062.4199999999</v>
      </c>
      <c r="AC245" s="75">
        <v>24046620.25</v>
      </c>
      <c r="AD245" s="75">
        <v>19875191.329999998</v>
      </c>
      <c r="AE245" s="75">
        <v>13850018.800000001</v>
      </c>
      <c r="AF245" s="75">
        <v>20995931.82</v>
      </c>
      <c r="AG245" s="75">
        <v>9161034.3000000007</v>
      </c>
      <c r="AH245" s="75">
        <v>7941962.0499999998</v>
      </c>
      <c r="AI245" s="75">
        <v>10994997.890000001</v>
      </c>
      <c r="AJ245" s="75">
        <v>18021112.489999998</v>
      </c>
      <c r="AK245" s="75">
        <v>14423591.17</v>
      </c>
      <c r="AL245" s="75">
        <v>13355382.23</v>
      </c>
      <c r="AM245" s="75">
        <v>27854312.640000001</v>
      </c>
      <c r="AN245" s="75">
        <v>17999971.329999998</v>
      </c>
      <c r="AO245" s="75">
        <v>9140908.0899999999</v>
      </c>
      <c r="AP245" s="75">
        <v>9803556.3900000006</v>
      </c>
      <c r="AQ245" s="75">
        <v>15477535.66</v>
      </c>
      <c r="AR245" s="75">
        <v>16905060.280000001</v>
      </c>
      <c r="AS245" s="75">
        <v>22838004.760000002</v>
      </c>
      <c r="AT245" s="75">
        <v>16330916.609999999</v>
      </c>
      <c r="AU245" s="75">
        <v>10251279.109999999</v>
      </c>
      <c r="AV245" s="75">
        <v>8721254.3200000003</v>
      </c>
      <c r="AW245" s="75">
        <v>9647630.1699999999</v>
      </c>
      <c r="AX245" s="75">
        <v>41093989.969999999</v>
      </c>
      <c r="AY245" s="75">
        <v>18209230.780000001</v>
      </c>
      <c r="AZ245" s="75">
        <v>19911941.77</v>
      </c>
      <c r="BA245" s="75">
        <v>33498336.41</v>
      </c>
      <c r="BB245" s="75">
        <v>30297188.960000001</v>
      </c>
      <c r="BC245" s="75">
        <v>19442157.52</v>
      </c>
      <c r="BD245" s="75">
        <v>27007472.52</v>
      </c>
      <c r="BE245" s="75">
        <v>33095834.719999999</v>
      </c>
      <c r="BF245" s="75">
        <v>11450339.779999999</v>
      </c>
      <c r="BG245" s="75">
        <v>10416703.26</v>
      </c>
      <c r="BH245" s="75">
        <v>7878971</v>
      </c>
      <c r="BI245" s="75">
        <v>0</v>
      </c>
      <c r="BJ245" s="75">
        <v>115159165.61</v>
      </c>
      <c r="BK245" s="75">
        <v>24692847.510000002</v>
      </c>
      <c r="BL245" s="75">
        <v>8805306.2400000002</v>
      </c>
      <c r="BM245" s="75">
        <v>12877622.449999999</v>
      </c>
      <c r="BN245" s="75">
        <v>32330416.879999999</v>
      </c>
      <c r="BO245" s="75">
        <v>16610673.859999999</v>
      </c>
      <c r="BP245" s="75">
        <v>17451039.469999999</v>
      </c>
      <c r="BQ245" s="75">
        <v>10142765.289999999</v>
      </c>
      <c r="BR245" s="75">
        <v>11319472.210000001</v>
      </c>
      <c r="BS245" s="75">
        <v>26024433.239999998</v>
      </c>
      <c r="BT245" s="75">
        <v>378661.98</v>
      </c>
      <c r="BU245" s="75">
        <v>9767963.1600000001</v>
      </c>
      <c r="BV245" s="75">
        <v>19611244.670000002</v>
      </c>
      <c r="BW245" s="75">
        <v>15221214.43</v>
      </c>
      <c r="BX245" s="75">
        <v>5402160.8499999996</v>
      </c>
      <c r="BY245" s="76">
        <v>5046055.71</v>
      </c>
    </row>
    <row r="246" spans="1:77" x14ac:dyDescent="0.2">
      <c r="A246" s="73" t="s">
        <v>43</v>
      </c>
      <c r="B246" s="74" t="s">
        <v>687</v>
      </c>
      <c r="C246" s="73" t="s">
        <v>688</v>
      </c>
      <c r="D246" s="75">
        <v>0</v>
      </c>
      <c r="E246" s="75">
        <v>502496.24</v>
      </c>
      <c r="F246" s="75">
        <v>94029.18</v>
      </c>
      <c r="G246" s="75">
        <v>0</v>
      </c>
      <c r="H246" s="75">
        <v>52263.85</v>
      </c>
      <c r="I246" s="75">
        <v>0</v>
      </c>
      <c r="J246" s="75">
        <v>0</v>
      </c>
      <c r="K246" s="75">
        <v>0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5">
        <v>0</v>
      </c>
      <c r="V246" s="75">
        <v>179253.68</v>
      </c>
      <c r="W246" s="75">
        <v>0</v>
      </c>
      <c r="X246" s="75">
        <v>0</v>
      </c>
      <c r="Y246" s="75">
        <v>0</v>
      </c>
      <c r="Z246" s="75">
        <v>0</v>
      </c>
      <c r="AA246" s="75">
        <v>110870</v>
      </c>
      <c r="AB246" s="75">
        <v>0</v>
      </c>
      <c r="AC246" s="75">
        <v>0</v>
      </c>
      <c r="AD246" s="75">
        <v>0</v>
      </c>
      <c r="AE246" s="75">
        <v>0</v>
      </c>
      <c r="AF246" s="75">
        <v>278848.83</v>
      </c>
      <c r="AG246" s="75">
        <v>0</v>
      </c>
      <c r="AH246" s="75">
        <v>0</v>
      </c>
      <c r="AI246" s="75">
        <v>0</v>
      </c>
      <c r="AJ246" s="75">
        <v>0</v>
      </c>
      <c r="AK246" s="75">
        <v>0</v>
      </c>
      <c r="AL246" s="75">
        <v>0</v>
      </c>
      <c r="AM246" s="75">
        <v>0</v>
      </c>
      <c r="AN246" s="75">
        <v>0</v>
      </c>
      <c r="AO246" s="75">
        <v>0</v>
      </c>
      <c r="AP246" s="75">
        <v>0</v>
      </c>
      <c r="AQ246" s="75">
        <v>157200</v>
      </c>
      <c r="AR246" s="75">
        <v>0</v>
      </c>
      <c r="AS246" s="75">
        <v>0</v>
      </c>
      <c r="AT246" s="75">
        <v>0</v>
      </c>
      <c r="AU246" s="75">
        <v>0</v>
      </c>
      <c r="AV246" s="75">
        <v>0</v>
      </c>
      <c r="AW246" s="75">
        <v>0</v>
      </c>
      <c r="AX246" s="75">
        <v>0</v>
      </c>
      <c r="AY246" s="75">
        <v>0</v>
      </c>
      <c r="AZ246" s="75">
        <v>0</v>
      </c>
      <c r="BA246" s="75">
        <v>0</v>
      </c>
      <c r="BB246" s="75">
        <v>4937008.6100000003</v>
      </c>
      <c r="BC246" s="75">
        <v>0</v>
      </c>
      <c r="BD246" s="75">
        <v>0</v>
      </c>
      <c r="BE246" s="75">
        <v>0</v>
      </c>
      <c r="BF246" s="75">
        <v>0</v>
      </c>
      <c r="BG246" s="75">
        <v>0</v>
      </c>
      <c r="BH246" s="75">
        <v>0</v>
      </c>
      <c r="BI246" s="75">
        <v>0</v>
      </c>
      <c r="BJ246" s="75">
        <v>1059241.08</v>
      </c>
      <c r="BK246" s="75">
        <v>610850</v>
      </c>
      <c r="BL246" s="75">
        <v>0</v>
      </c>
      <c r="BM246" s="75">
        <v>0</v>
      </c>
      <c r="BN246" s="75">
        <v>1056800</v>
      </c>
      <c r="BO246" s="75">
        <v>0</v>
      </c>
      <c r="BP246" s="75">
        <v>0</v>
      </c>
      <c r="BQ246" s="75">
        <v>104810.71</v>
      </c>
      <c r="BR246" s="75">
        <v>0</v>
      </c>
      <c r="BS246" s="75">
        <v>0</v>
      </c>
      <c r="BT246" s="75">
        <v>136179.04999999999</v>
      </c>
      <c r="BU246" s="75">
        <v>194312.87</v>
      </c>
      <c r="BV246" s="75">
        <v>0</v>
      </c>
      <c r="BW246" s="75">
        <v>0</v>
      </c>
      <c r="BX246" s="75">
        <v>738061.15</v>
      </c>
      <c r="BY246" s="76">
        <v>2242041.1</v>
      </c>
    </row>
    <row r="247" spans="1:77" x14ac:dyDescent="0.2">
      <c r="A247" s="73" t="s">
        <v>43</v>
      </c>
      <c r="B247" s="74" t="s">
        <v>689</v>
      </c>
      <c r="C247" s="73" t="s">
        <v>690</v>
      </c>
      <c r="D247" s="75">
        <v>76706929.680000007</v>
      </c>
      <c r="E247" s="75">
        <v>16907304.149999999</v>
      </c>
      <c r="F247" s="75">
        <v>21096870.359999999</v>
      </c>
      <c r="G247" s="75">
        <v>22054789.239999998</v>
      </c>
      <c r="H247" s="75">
        <v>29111587.77</v>
      </c>
      <c r="I247" s="75">
        <v>12388881.1</v>
      </c>
      <c r="J247" s="75">
        <v>48776402.359999999</v>
      </c>
      <c r="K247" s="75">
        <v>10255553.82</v>
      </c>
      <c r="L247" s="75">
        <v>5920618.8200000003</v>
      </c>
      <c r="M247" s="75">
        <v>46052244.030000001</v>
      </c>
      <c r="N247" s="75">
        <v>6264893.8600000003</v>
      </c>
      <c r="O247" s="75">
        <v>16291791.189999999</v>
      </c>
      <c r="P247" s="75">
        <v>30940163.460000001</v>
      </c>
      <c r="Q247" s="75">
        <v>37751683.659999996</v>
      </c>
      <c r="R247" s="75">
        <v>2913435.99</v>
      </c>
      <c r="S247" s="75">
        <v>31120048.530000001</v>
      </c>
      <c r="T247" s="75">
        <v>12942047.109999999</v>
      </c>
      <c r="U247" s="75">
        <v>10297351.75</v>
      </c>
      <c r="V247" s="75">
        <v>24339430.829999998</v>
      </c>
      <c r="W247" s="75">
        <v>7309569.6600000001</v>
      </c>
      <c r="X247" s="75">
        <v>11932807.949999999</v>
      </c>
      <c r="Y247" s="75">
        <v>975954.96</v>
      </c>
      <c r="Z247" s="75">
        <v>7429565.1100000003</v>
      </c>
      <c r="AA247" s="75">
        <v>10408164.050000001</v>
      </c>
      <c r="AB247" s="75">
        <v>3034461.79</v>
      </c>
      <c r="AC247" s="75">
        <v>6096507.6699999999</v>
      </c>
      <c r="AD247" s="75">
        <v>7424677.4500000002</v>
      </c>
      <c r="AE247" s="75">
        <v>22664747.140000001</v>
      </c>
      <c r="AF247" s="75">
        <v>11260050.07</v>
      </c>
      <c r="AG247" s="75">
        <v>7385237.3300000001</v>
      </c>
      <c r="AH247" s="75">
        <v>6463063.8700000001</v>
      </c>
      <c r="AI247" s="75">
        <v>4584133.4400000004</v>
      </c>
      <c r="AJ247" s="75">
        <v>9963188.3800000008</v>
      </c>
      <c r="AK247" s="75">
        <v>7955497.1100000003</v>
      </c>
      <c r="AL247" s="75">
        <v>6479187.7199999997</v>
      </c>
      <c r="AM247" s="75">
        <v>10997293.140000001</v>
      </c>
      <c r="AN247" s="75">
        <v>8296016.79</v>
      </c>
      <c r="AO247" s="75">
        <v>4096606.17</v>
      </c>
      <c r="AP247" s="75">
        <v>5658130.25</v>
      </c>
      <c r="AQ247" s="75">
        <v>16676356.66</v>
      </c>
      <c r="AR247" s="75">
        <v>6039490.0700000003</v>
      </c>
      <c r="AS247" s="75">
        <v>9433908.0500000007</v>
      </c>
      <c r="AT247" s="75">
        <v>8371362.7800000003</v>
      </c>
      <c r="AU247" s="75">
        <v>5298629.0199999996</v>
      </c>
      <c r="AV247" s="75">
        <v>2158710.65</v>
      </c>
      <c r="AW247" s="75">
        <v>3341607.5</v>
      </c>
      <c r="AX247" s="75">
        <v>30527440.91</v>
      </c>
      <c r="AY247" s="75">
        <v>5426908.6399999997</v>
      </c>
      <c r="AZ247" s="75">
        <v>5514585.3099999996</v>
      </c>
      <c r="BA247" s="75">
        <v>17425117.600000001</v>
      </c>
      <c r="BB247" s="75">
        <v>10241837.810000001</v>
      </c>
      <c r="BC247" s="75">
        <v>9369850.5199999996</v>
      </c>
      <c r="BD247" s="75">
        <v>7429392.4000000004</v>
      </c>
      <c r="BE247" s="75">
        <v>14525062.41</v>
      </c>
      <c r="BF247" s="75">
        <v>6402072.8799999999</v>
      </c>
      <c r="BG247" s="75">
        <v>3750469.1</v>
      </c>
      <c r="BH247" s="75">
        <v>3369692.21</v>
      </c>
      <c r="BI247" s="75">
        <v>21570356.879999999</v>
      </c>
      <c r="BJ247" s="75">
        <v>11873732.65</v>
      </c>
      <c r="BK247" s="75">
        <v>6725151.9900000002</v>
      </c>
      <c r="BL247" s="75">
        <v>4347087.7300000004</v>
      </c>
      <c r="BM247" s="75">
        <v>7142085.3399999999</v>
      </c>
      <c r="BN247" s="75">
        <v>8955524.5500000007</v>
      </c>
      <c r="BO247" s="75">
        <v>4347799.1399999997</v>
      </c>
      <c r="BP247" s="75">
        <v>17411926.609999999</v>
      </c>
      <c r="BQ247" s="75">
        <v>5473773.5700000003</v>
      </c>
      <c r="BR247" s="75">
        <v>8063075.71</v>
      </c>
      <c r="BS247" s="75">
        <v>8331452.7800000003</v>
      </c>
      <c r="BT247" s="75">
        <v>9889431.5399999991</v>
      </c>
      <c r="BU247" s="75">
        <v>11218692.09</v>
      </c>
      <c r="BV247" s="75">
        <v>9413915.7300000004</v>
      </c>
      <c r="BW247" s="75">
        <v>6202578.9199999999</v>
      </c>
      <c r="BX247" s="75">
        <v>1534640.58</v>
      </c>
      <c r="BY247" s="76">
        <v>417353</v>
      </c>
    </row>
    <row r="248" spans="1:77" x14ac:dyDescent="0.2">
      <c r="A248" s="73" t="s">
        <v>43</v>
      </c>
      <c r="B248" s="74" t="s">
        <v>691</v>
      </c>
      <c r="C248" s="73" t="s">
        <v>692</v>
      </c>
      <c r="D248" s="75">
        <v>3915432.57</v>
      </c>
      <c r="E248" s="75">
        <v>1856896.5</v>
      </c>
      <c r="F248" s="75">
        <v>1723177.37</v>
      </c>
      <c r="G248" s="75">
        <v>902272.32</v>
      </c>
      <c r="H248" s="75">
        <v>446175.12</v>
      </c>
      <c r="I248" s="75">
        <v>205397</v>
      </c>
      <c r="J248" s="75">
        <v>7821613.79</v>
      </c>
      <c r="K248" s="75">
        <v>899735.96</v>
      </c>
      <c r="L248" s="75">
        <v>122733.58</v>
      </c>
      <c r="M248" s="75">
        <v>24814117.559999999</v>
      </c>
      <c r="N248" s="75">
        <v>208492.48</v>
      </c>
      <c r="O248" s="75">
        <v>382177.3</v>
      </c>
      <c r="P248" s="75">
        <v>9579338.4000000004</v>
      </c>
      <c r="Q248" s="75">
        <v>1058722.6299999999</v>
      </c>
      <c r="R248" s="75">
        <v>40764.559999999998</v>
      </c>
      <c r="S248" s="75">
        <v>1591873.1</v>
      </c>
      <c r="T248" s="75">
        <v>1268031.55</v>
      </c>
      <c r="U248" s="75">
        <v>177159.61</v>
      </c>
      <c r="V248" s="75">
        <v>6771144.1399999997</v>
      </c>
      <c r="W248" s="75">
        <v>487051.21</v>
      </c>
      <c r="X248" s="75">
        <v>556871</v>
      </c>
      <c r="Y248" s="75">
        <v>1261740.67</v>
      </c>
      <c r="Z248" s="75">
        <v>189748.5</v>
      </c>
      <c r="AA248" s="75">
        <v>1167766.32</v>
      </c>
      <c r="AB248" s="75">
        <v>337323.77</v>
      </c>
      <c r="AC248" s="75">
        <v>527483.68999999994</v>
      </c>
      <c r="AD248" s="75">
        <v>620906.86</v>
      </c>
      <c r="AE248" s="75">
        <v>7497443.7199999997</v>
      </c>
      <c r="AF248" s="75">
        <v>1136058.02</v>
      </c>
      <c r="AG248" s="75">
        <v>211421.99</v>
      </c>
      <c r="AH248" s="75">
        <v>125869.38</v>
      </c>
      <c r="AI248" s="75">
        <v>198493.43</v>
      </c>
      <c r="AJ248" s="75">
        <v>306977.7</v>
      </c>
      <c r="AK248" s="75">
        <v>208019.15</v>
      </c>
      <c r="AL248" s="75">
        <v>296520.82</v>
      </c>
      <c r="AM248" s="75">
        <v>376042.87</v>
      </c>
      <c r="AN248" s="75">
        <v>87580</v>
      </c>
      <c r="AO248" s="75">
        <v>626770.30000000005</v>
      </c>
      <c r="AP248" s="75">
        <v>179594.28</v>
      </c>
      <c r="AQ248" s="75">
        <v>1205868.1000000001</v>
      </c>
      <c r="AR248" s="75">
        <v>163565.93</v>
      </c>
      <c r="AS248" s="75">
        <v>306392.19</v>
      </c>
      <c r="AT248" s="75">
        <v>437332.19</v>
      </c>
      <c r="AU248" s="75">
        <v>149684.70000000001</v>
      </c>
      <c r="AV248" s="75">
        <v>12928.64</v>
      </c>
      <c r="AW248" s="75">
        <v>90940.79</v>
      </c>
      <c r="AX248" s="75">
        <v>10495584.93</v>
      </c>
      <c r="AY248" s="75">
        <v>260205.83</v>
      </c>
      <c r="AZ248" s="75">
        <v>377272.09</v>
      </c>
      <c r="BA248" s="75">
        <v>591466.74</v>
      </c>
      <c r="BB248" s="75">
        <v>444406.05</v>
      </c>
      <c r="BC248" s="75">
        <v>362160.57</v>
      </c>
      <c r="BD248" s="75">
        <v>1205662.95</v>
      </c>
      <c r="BE248" s="75">
        <v>373023.34</v>
      </c>
      <c r="BF248" s="75">
        <v>323904.90000000002</v>
      </c>
      <c r="BG248" s="75">
        <v>238782.03</v>
      </c>
      <c r="BH248" s="75">
        <v>144989.34</v>
      </c>
      <c r="BI248" s="75">
        <v>5631990.2000000002</v>
      </c>
      <c r="BJ248" s="75">
        <v>1627988.2</v>
      </c>
      <c r="BK248" s="75">
        <v>245313.34</v>
      </c>
      <c r="BL248" s="75">
        <v>200596.64</v>
      </c>
      <c r="BM248" s="75">
        <v>563637.02</v>
      </c>
      <c r="BN248" s="75">
        <v>285072.42</v>
      </c>
      <c r="BO248" s="75">
        <v>139463</v>
      </c>
      <c r="BP248" s="75">
        <v>3149459.68</v>
      </c>
      <c r="BQ248" s="75">
        <v>253102.92</v>
      </c>
      <c r="BR248" s="75">
        <v>262175.95</v>
      </c>
      <c r="BS248" s="75">
        <v>379645.09</v>
      </c>
      <c r="BT248" s="75">
        <v>1310823.1399999999</v>
      </c>
      <c r="BU248" s="75">
        <v>4563191.9800000004</v>
      </c>
      <c r="BV248" s="75">
        <v>332865.91999999998</v>
      </c>
      <c r="BW248" s="75">
        <v>202965.43</v>
      </c>
      <c r="BX248" s="75">
        <v>599609.52</v>
      </c>
      <c r="BY248" s="76">
        <v>26400</v>
      </c>
    </row>
    <row r="249" spans="1:77" x14ac:dyDescent="0.2">
      <c r="A249" s="73" t="s">
        <v>43</v>
      </c>
      <c r="B249" s="74" t="s">
        <v>693</v>
      </c>
      <c r="C249" s="73" t="s">
        <v>694</v>
      </c>
      <c r="D249" s="75">
        <v>912910</v>
      </c>
      <c r="E249" s="75">
        <v>2910200</v>
      </c>
      <c r="F249" s="75">
        <v>22997953.07</v>
      </c>
      <c r="G249" s="75">
        <v>4487844.45</v>
      </c>
      <c r="H249" s="75">
        <v>3761384.85</v>
      </c>
      <c r="I249" s="75">
        <v>1667478.84</v>
      </c>
      <c r="J249" s="75">
        <v>10418609.949999999</v>
      </c>
      <c r="K249" s="75">
        <v>3411211.2</v>
      </c>
      <c r="L249" s="75">
        <v>173570</v>
      </c>
      <c r="M249" s="75">
        <v>6970360.8200000003</v>
      </c>
      <c r="N249" s="75">
        <v>553490</v>
      </c>
      <c r="O249" s="75">
        <v>3889840.51</v>
      </c>
      <c r="P249" s="75">
        <v>4698495.53</v>
      </c>
      <c r="Q249" s="75">
        <v>4210218.95</v>
      </c>
      <c r="R249" s="75">
        <v>115600</v>
      </c>
      <c r="S249" s="75">
        <v>6044737.0499999998</v>
      </c>
      <c r="T249" s="75">
        <v>1832856.14</v>
      </c>
      <c r="U249" s="75">
        <v>473390</v>
      </c>
      <c r="V249" s="75">
        <v>21856052.190000001</v>
      </c>
      <c r="W249" s="75">
        <v>10714470.23</v>
      </c>
      <c r="X249" s="75">
        <v>5345554.0199999996</v>
      </c>
      <c r="Y249" s="75">
        <v>1477985.31</v>
      </c>
      <c r="Z249" s="75">
        <v>405470.4</v>
      </c>
      <c r="AA249" s="75">
        <v>6939806.04</v>
      </c>
      <c r="AB249" s="75">
        <v>12398818.109999999</v>
      </c>
      <c r="AC249" s="75">
        <v>790000</v>
      </c>
      <c r="AD249" s="75">
        <v>2306451.39</v>
      </c>
      <c r="AE249" s="75">
        <v>11471437.550000001</v>
      </c>
      <c r="AF249" s="75">
        <v>5563252.5199999996</v>
      </c>
      <c r="AG249" s="75">
        <v>677300</v>
      </c>
      <c r="AH249" s="75">
        <v>469986.8</v>
      </c>
      <c r="AI249" s="75">
        <v>2078406.81</v>
      </c>
      <c r="AJ249" s="75">
        <v>3531852.09</v>
      </c>
      <c r="AK249" s="75">
        <v>680116.19</v>
      </c>
      <c r="AL249" s="75">
        <v>2655247.37</v>
      </c>
      <c r="AM249" s="75">
        <v>5002500.03</v>
      </c>
      <c r="AN249" s="75">
        <v>2589728.9900000002</v>
      </c>
      <c r="AO249" s="75">
        <v>3040572.95</v>
      </c>
      <c r="AP249" s="75">
        <v>2398755.4300000002</v>
      </c>
      <c r="AQ249" s="75">
        <v>14779854.76</v>
      </c>
      <c r="AR249" s="75">
        <v>523196.19</v>
      </c>
      <c r="AS249" s="75">
        <v>3149601.44</v>
      </c>
      <c r="AT249" s="75">
        <v>2227869.48</v>
      </c>
      <c r="AU249" s="75">
        <v>1171939.6399999999</v>
      </c>
      <c r="AV249" s="75">
        <v>200258.35</v>
      </c>
      <c r="AW249" s="75">
        <v>536692.41</v>
      </c>
      <c r="AX249" s="75">
        <v>3621605</v>
      </c>
      <c r="AY249" s="75">
        <v>1634750</v>
      </c>
      <c r="AZ249" s="75">
        <v>1997892.22</v>
      </c>
      <c r="BA249" s="75">
        <v>359300</v>
      </c>
      <c r="BB249" s="75">
        <v>1785270</v>
      </c>
      <c r="BC249" s="75">
        <v>2422730.88</v>
      </c>
      <c r="BD249" s="75">
        <v>4633247.78</v>
      </c>
      <c r="BE249" s="75">
        <v>3308791.86</v>
      </c>
      <c r="BF249" s="75">
        <v>4147664.25</v>
      </c>
      <c r="BG249" s="75">
        <v>484895.03</v>
      </c>
      <c r="BH249" s="75">
        <v>211850</v>
      </c>
      <c r="BI249" s="75">
        <v>1641850</v>
      </c>
      <c r="BJ249" s="75">
        <v>7658163.71</v>
      </c>
      <c r="BK249" s="75">
        <v>19700</v>
      </c>
      <c r="BL249" s="75">
        <v>1045909</v>
      </c>
      <c r="BM249" s="75">
        <v>377245</v>
      </c>
      <c r="BN249" s="75">
        <v>0</v>
      </c>
      <c r="BO249" s="75">
        <v>617715.61</v>
      </c>
      <c r="BP249" s="75">
        <v>22088014.350000001</v>
      </c>
      <c r="BQ249" s="75">
        <v>1649315.15</v>
      </c>
      <c r="BR249" s="75">
        <v>1764467.05</v>
      </c>
      <c r="BS249" s="75">
        <v>5075430.96</v>
      </c>
      <c r="BT249" s="75">
        <v>5900810.3300000001</v>
      </c>
      <c r="BU249" s="75">
        <v>3810525.4</v>
      </c>
      <c r="BV249" s="75">
        <v>2922423.4</v>
      </c>
      <c r="BW249" s="75">
        <v>879550</v>
      </c>
      <c r="BX249" s="75">
        <v>2481403.5499999998</v>
      </c>
      <c r="BY249" s="76">
        <v>62077.5</v>
      </c>
    </row>
    <row r="250" spans="1:77" x14ac:dyDescent="0.2">
      <c r="A250" s="73" t="s">
        <v>43</v>
      </c>
      <c r="B250" s="74" t="s">
        <v>695</v>
      </c>
      <c r="C250" s="73" t="s">
        <v>696</v>
      </c>
      <c r="D250" s="75">
        <v>8237029.8300000001</v>
      </c>
      <c r="E250" s="75">
        <v>1083548.7</v>
      </c>
      <c r="F250" s="75">
        <v>634446.54</v>
      </c>
      <c r="G250" s="75">
        <v>209672.5</v>
      </c>
      <c r="H250" s="75">
        <v>1645187.2</v>
      </c>
      <c r="I250" s="75">
        <v>325565</v>
      </c>
      <c r="J250" s="75">
        <v>5441110</v>
      </c>
      <c r="K250" s="75">
        <v>826583.8</v>
      </c>
      <c r="L250" s="75">
        <v>314820</v>
      </c>
      <c r="M250" s="75">
        <v>1417845</v>
      </c>
      <c r="N250" s="75">
        <v>190032.5</v>
      </c>
      <c r="O250" s="75">
        <v>84547</v>
      </c>
      <c r="P250" s="75">
        <v>442077.5</v>
      </c>
      <c r="Q250" s="75">
        <v>679955.3</v>
      </c>
      <c r="R250" s="75">
        <v>41682.65</v>
      </c>
      <c r="S250" s="75">
        <v>346160</v>
      </c>
      <c r="T250" s="75">
        <v>194692.5</v>
      </c>
      <c r="U250" s="75">
        <v>325592.5</v>
      </c>
      <c r="V250" s="75">
        <v>4249677.0599999996</v>
      </c>
      <c r="W250" s="75">
        <v>892175</v>
      </c>
      <c r="X250" s="75">
        <v>1824725.12</v>
      </c>
      <c r="Y250" s="75">
        <v>886875</v>
      </c>
      <c r="Z250" s="75">
        <v>739275</v>
      </c>
      <c r="AA250" s="75">
        <v>71232.2</v>
      </c>
      <c r="AB250" s="75">
        <v>406908.34</v>
      </c>
      <c r="AC250" s="75">
        <v>222577.5</v>
      </c>
      <c r="AD250" s="75">
        <v>171325</v>
      </c>
      <c r="AE250" s="75">
        <v>1790047.5</v>
      </c>
      <c r="AF250" s="75">
        <v>132525</v>
      </c>
      <c r="AG250" s="75">
        <v>366420</v>
      </c>
      <c r="AH250" s="75">
        <v>259657</v>
      </c>
      <c r="AI250" s="75">
        <v>185232.5</v>
      </c>
      <c r="AJ250" s="75">
        <v>453827.5</v>
      </c>
      <c r="AK250" s="75">
        <v>479262.5</v>
      </c>
      <c r="AL250" s="75">
        <v>227551.76</v>
      </c>
      <c r="AM250" s="75">
        <v>296847.89</v>
      </c>
      <c r="AN250" s="75">
        <v>460583.13</v>
      </c>
      <c r="AO250" s="75">
        <v>286805</v>
      </c>
      <c r="AP250" s="75">
        <v>377000</v>
      </c>
      <c r="AQ250" s="75">
        <v>1141915</v>
      </c>
      <c r="AR250" s="75">
        <v>1294458.3899999999</v>
      </c>
      <c r="AS250" s="75">
        <v>283590</v>
      </c>
      <c r="AT250" s="75">
        <v>169925</v>
      </c>
      <c r="AU250" s="75">
        <v>181870</v>
      </c>
      <c r="AV250" s="75">
        <v>350000</v>
      </c>
      <c r="AW250" s="75">
        <v>161650</v>
      </c>
      <c r="AX250" s="75">
        <v>1253993.5</v>
      </c>
      <c r="AY250" s="75">
        <v>222506</v>
      </c>
      <c r="AZ250" s="75">
        <v>323169.5</v>
      </c>
      <c r="BA250" s="75">
        <v>513244.61</v>
      </c>
      <c r="BB250" s="75">
        <v>211790</v>
      </c>
      <c r="BC250" s="75">
        <v>356407.65</v>
      </c>
      <c r="BD250" s="75">
        <v>217130</v>
      </c>
      <c r="BE250" s="75">
        <v>247720</v>
      </c>
      <c r="BF250" s="75">
        <v>0</v>
      </c>
      <c r="BG250" s="75">
        <v>77030</v>
      </c>
      <c r="BH250" s="75">
        <v>65820</v>
      </c>
      <c r="BI250" s="75">
        <v>1163442.5</v>
      </c>
      <c r="BJ250" s="75">
        <v>321960.27</v>
      </c>
      <c r="BK250" s="75">
        <v>107927.5</v>
      </c>
      <c r="BL250" s="75">
        <v>1471970.14</v>
      </c>
      <c r="BM250" s="75">
        <v>100000</v>
      </c>
      <c r="BN250" s="75">
        <v>62640.25</v>
      </c>
      <c r="BO250" s="75">
        <v>194836.45</v>
      </c>
      <c r="BP250" s="75">
        <v>3592897.5</v>
      </c>
      <c r="BQ250" s="75">
        <v>639863.91</v>
      </c>
      <c r="BR250" s="75">
        <v>279809.3</v>
      </c>
      <c r="BS250" s="75">
        <v>1667990.5</v>
      </c>
      <c r="BT250" s="75">
        <v>905607.5</v>
      </c>
      <c r="BU250" s="75">
        <v>1960178.5</v>
      </c>
      <c r="BV250" s="75">
        <v>708200</v>
      </c>
      <c r="BW250" s="75">
        <v>739230.37</v>
      </c>
      <c r="BX250" s="75">
        <v>553740.74</v>
      </c>
      <c r="BY250" s="76">
        <v>424063.71</v>
      </c>
    </row>
    <row r="251" spans="1:77" x14ac:dyDescent="0.2">
      <c r="A251" s="73" t="s">
        <v>43</v>
      </c>
      <c r="B251" s="74" t="s">
        <v>697</v>
      </c>
      <c r="C251" s="73" t="s">
        <v>698</v>
      </c>
      <c r="D251" s="75">
        <v>0</v>
      </c>
      <c r="E251" s="75">
        <v>0</v>
      </c>
      <c r="F251" s="75">
        <v>-23809</v>
      </c>
      <c r="G251" s="75">
        <v>0</v>
      </c>
      <c r="H251" s="75">
        <v>0</v>
      </c>
      <c r="I251" s="75">
        <v>0</v>
      </c>
      <c r="J251" s="75">
        <v>-2770849</v>
      </c>
      <c r="K251" s="75">
        <v>0</v>
      </c>
      <c r="L251" s="75">
        <v>0</v>
      </c>
      <c r="M251" s="75">
        <v>0</v>
      </c>
      <c r="N251" s="75">
        <v>-695365.78</v>
      </c>
      <c r="O251" s="75">
        <v>0</v>
      </c>
      <c r="P251" s="75">
        <v>-3686867.83</v>
      </c>
      <c r="Q251" s="75">
        <v>0</v>
      </c>
      <c r="R251" s="75">
        <v>0</v>
      </c>
      <c r="S251" s="75">
        <v>0</v>
      </c>
      <c r="T251" s="75">
        <v>-2298</v>
      </c>
      <c r="U251" s="75">
        <v>0</v>
      </c>
      <c r="V251" s="75">
        <v>-80416465.659999996</v>
      </c>
      <c r="W251" s="75">
        <v>0</v>
      </c>
      <c r="X251" s="75">
        <v>0</v>
      </c>
      <c r="Y251" s="75">
        <v>-29762445.129999999</v>
      </c>
      <c r="Z251" s="75">
        <v>0</v>
      </c>
      <c r="AA251" s="75">
        <v>0</v>
      </c>
      <c r="AB251" s="75">
        <v>0</v>
      </c>
      <c r="AC251" s="75">
        <v>0</v>
      </c>
      <c r="AD251" s="75">
        <v>0</v>
      </c>
      <c r="AE251" s="75">
        <v>0</v>
      </c>
      <c r="AF251" s="75">
        <v>0</v>
      </c>
      <c r="AG251" s="75">
        <v>0</v>
      </c>
      <c r="AH251" s="75">
        <v>0</v>
      </c>
      <c r="AI251" s="75">
        <v>0</v>
      </c>
      <c r="AJ251" s="75">
        <v>0</v>
      </c>
      <c r="AK251" s="75">
        <v>-24015</v>
      </c>
      <c r="AL251" s="75">
        <v>0</v>
      </c>
      <c r="AM251" s="75">
        <v>0</v>
      </c>
      <c r="AN251" s="75">
        <v>0</v>
      </c>
      <c r="AO251" s="75">
        <v>0</v>
      </c>
      <c r="AP251" s="75">
        <v>0</v>
      </c>
      <c r="AQ251" s="75">
        <v>0</v>
      </c>
      <c r="AR251" s="75">
        <v>-1887748</v>
      </c>
      <c r="AS251" s="75">
        <v>0</v>
      </c>
      <c r="AT251" s="75">
        <v>0</v>
      </c>
      <c r="AU251" s="75">
        <v>0</v>
      </c>
      <c r="AV251" s="75">
        <v>0</v>
      </c>
      <c r="AW251" s="75">
        <v>0</v>
      </c>
      <c r="AX251" s="75">
        <v>0</v>
      </c>
      <c r="AY251" s="75">
        <v>593713.75</v>
      </c>
      <c r="AZ251" s="75">
        <v>0</v>
      </c>
      <c r="BA251" s="75">
        <v>0</v>
      </c>
      <c r="BB251" s="75">
        <v>-128922.75</v>
      </c>
      <c r="BC251" s="75">
        <v>0</v>
      </c>
      <c r="BD251" s="75">
        <v>-37138.5</v>
      </c>
      <c r="BE251" s="75">
        <v>0</v>
      </c>
      <c r="BF251" s="75">
        <v>0</v>
      </c>
      <c r="BG251" s="75">
        <v>0</v>
      </c>
      <c r="BH251" s="75">
        <v>-802869</v>
      </c>
      <c r="BI251" s="75">
        <v>3084297.76</v>
      </c>
      <c r="BJ251" s="75">
        <v>-58330318.729999997</v>
      </c>
      <c r="BK251" s="75">
        <v>0</v>
      </c>
      <c r="BL251" s="75">
        <v>0</v>
      </c>
      <c r="BM251" s="75">
        <v>0</v>
      </c>
      <c r="BN251" s="75">
        <v>0</v>
      </c>
      <c r="BO251" s="75">
        <v>-1218779</v>
      </c>
      <c r="BP251" s="75">
        <v>-5138278</v>
      </c>
      <c r="BQ251" s="75">
        <v>0</v>
      </c>
      <c r="BR251" s="75">
        <v>106591</v>
      </c>
      <c r="BS251" s="75">
        <v>0</v>
      </c>
      <c r="BT251" s="75">
        <v>0</v>
      </c>
      <c r="BU251" s="75">
        <v>0</v>
      </c>
      <c r="BV251" s="75">
        <v>0</v>
      </c>
      <c r="BW251" s="75">
        <v>0</v>
      </c>
      <c r="BX251" s="75">
        <v>0</v>
      </c>
      <c r="BY251" s="76">
        <v>81000</v>
      </c>
    </row>
    <row r="252" spans="1:77" x14ac:dyDescent="0.2">
      <c r="A252" s="73" t="s">
        <v>43</v>
      </c>
      <c r="B252" s="74" t="s">
        <v>699</v>
      </c>
      <c r="C252" s="73" t="s">
        <v>700</v>
      </c>
      <c r="D252" s="75">
        <v>-98509227.540000007</v>
      </c>
      <c r="E252" s="75">
        <v>0</v>
      </c>
      <c r="F252" s="75">
        <v>-31639417.170000002</v>
      </c>
      <c r="G252" s="75">
        <v>-6792506.0999999996</v>
      </c>
      <c r="H252" s="75">
        <v>-4104602.66</v>
      </c>
      <c r="I252" s="75">
        <v>-158564.26999999999</v>
      </c>
      <c r="J252" s="75">
        <v>-97383889.879999995</v>
      </c>
      <c r="K252" s="75">
        <v>-11229497.630000001</v>
      </c>
      <c r="L252" s="75">
        <v>-743020.32</v>
      </c>
      <c r="M252" s="75">
        <v>-34572748.450000003</v>
      </c>
      <c r="N252" s="75">
        <v>-41672.04</v>
      </c>
      <c r="O252" s="75">
        <v>-347422.19</v>
      </c>
      <c r="P252" s="75">
        <v>-19330513.649999999</v>
      </c>
      <c r="Q252" s="75">
        <v>-29988008.199999999</v>
      </c>
      <c r="R252" s="75">
        <v>-662740.36</v>
      </c>
      <c r="S252" s="75">
        <v>-1193124.67</v>
      </c>
      <c r="T252" s="75">
        <v>-1901373.98</v>
      </c>
      <c r="U252" s="75">
        <v>-326471.03000000003</v>
      </c>
      <c r="V252" s="75">
        <v>-56391053.719999999</v>
      </c>
      <c r="W252" s="75">
        <v>-16740490.52</v>
      </c>
      <c r="X252" s="75">
        <v>-3354142.98</v>
      </c>
      <c r="Y252" s="75">
        <v>-3435172.99</v>
      </c>
      <c r="Z252" s="75">
        <v>48148.38</v>
      </c>
      <c r="AA252" s="75">
        <v>0</v>
      </c>
      <c r="AB252" s="75">
        <v>0</v>
      </c>
      <c r="AC252" s="75">
        <v>0</v>
      </c>
      <c r="AD252" s="75">
        <v>-988844.99</v>
      </c>
      <c r="AE252" s="75">
        <v>-165516960.94</v>
      </c>
      <c r="AF252" s="75">
        <v>-259398.67</v>
      </c>
      <c r="AG252" s="75">
        <v>-566992.72</v>
      </c>
      <c r="AH252" s="75">
        <v>-387377.82</v>
      </c>
      <c r="AI252" s="75">
        <v>0</v>
      </c>
      <c r="AJ252" s="75">
        <v>-1975888.59</v>
      </c>
      <c r="AK252" s="75">
        <v>-459212.45</v>
      </c>
      <c r="AL252" s="75">
        <v>-287074.93</v>
      </c>
      <c r="AM252" s="75">
        <v>-2764377.58</v>
      </c>
      <c r="AN252" s="75">
        <v>-1327305.7</v>
      </c>
      <c r="AO252" s="75">
        <v>-1292216.1100000001</v>
      </c>
      <c r="AP252" s="75">
        <v>-1015676.54</v>
      </c>
      <c r="AQ252" s="75">
        <v>-13471148.289999999</v>
      </c>
      <c r="AR252" s="75">
        <v>0</v>
      </c>
      <c r="AS252" s="75">
        <v>-286765.23</v>
      </c>
      <c r="AT252" s="75">
        <v>-459655.1</v>
      </c>
      <c r="AU252" s="75">
        <v>-27658.59</v>
      </c>
      <c r="AV252" s="75">
        <v>-697.41</v>
      </c>
      <c r="AW252" s="75">
        <v>-586561.88</v>
      </c>
      <c r="AX252" s="75">
        <v>-104874948.76000001</v>
      </c>
      <c r="AY252" s="75">
        <v>0</v>
      </c>
      <c r="AZ252" s="75">
        <v>-1635225.61</v>
      </c>
      <c r="BA252" s="75">
        <v>-4460985.8099999996</v>
      </c>
      <c r="BB252" s="75">
        <v>-12020687.67</v>
      </c>
      <c r="BC252" s="75">
        <v>0</v>
      </c>
      <c r="BD252" s="75">
        <v>-4914265.8399</v>
      </c>
      <c r="BE252" s="75">
        <v>-10940789.85</v>
      </c>
      <c r="BF252" s="75">
        <v>-467221.88</v>
      </c>
      <c r="BG252" s="75">
        <v>-94961.5</v>
      </c>
      <c r="BH252" s="75">
        <v>0</v>
      </c>
      <c r="BI252" s="75">
        <v>-69274108.980000004</v>
      </c>
      <c r="BJ252" s="75">
        <v>0</v>
      </c>
      <c r="BK252" s="75">
        <v>361423.9</v>
      </c>
      <c r="BL252" s="75">
        <v>0</v>
      </c>
      <c r="BM252" s="75">
        <v>-314694.77</v>
      </c>
      <c r="BN252" s="75">
        <v>-980132.71</v>
      </c>
      <c r="BO252" s="75">
        <v>0</v>
      </c>
      <c r="BP252" s="75">
        <v>-108185635.13</v>
      </c>
      <c r="BQ252" s="75">
        <v>-420074.8</v>
      </c>
      <c r="BR252" s="75">
        <v>0</v>
      </c>
      <c r="BS252" s="75">
        <v>-291236.82</v>
      </c>
      <c r="BT252" s="75">
        <v>-6476745.1600000001</v>
      </c>
      <c r="BU252" s="75">
        <v>-6001382.1399999997</v>
      </c>
      <c r="BV252" s="75">
        <v>-1146916.3999999999</v>
      </c>
      <c r="BW252" s="75">
        <v>0</v>
      </c>
      <c r="BX252" s="75">
        <v>-560394.99</v>
      </c>
      <c r="BY252" s="76">
        <v>164363.08000000002</v>
      </c>
    </row>
    <row r="253" spans="1:77" x14ac:dyDescent="0.2">
      <c r="A253" s="73" t="s">
        <v>43</v>
      </c>
      <c r="B253" s="74" t="s">
        <v>701</v>
      </c>
      <c r="C253" s="73" t="s">
        <v>702</v>
      </c>
      <c r="D253" s="75">
        <v>-412.09</v>
      </c>
      <c r="E253" s="75">
        <v>224587.03</v>
      </c>
      <c r="F253" s="75">
        <v>4066717.61</v>
      </c>
      <c r="G253" s="75">
        <v>5288934.38</v>
      </c>
      <c r="H253" s="75">
        <v>0</v>
      </c>
      <c r="I253" s="75">
        <v>0</v>
      </c>
      <c r="J253" s="75">
        <v>37598968.990000002</v>
      </c>
      <c r="K253" s="75">
        <v>5167539.6100000003</v>
      </c>
      <c r="L253" s="75">
        <v>1584296.72</v>
      </c>
      <c r="M253" s="75">
        <v>16218695.27</v>
      </c>
      <c r="N253" s="75">
        <v>296049.58</v>
      </c>
      <c r="O253" s="75">
        <v>2206736.4300000002</v>
      </c>
      <c r="P253" s="75">
        <v>5951210.2599999998</v>
      </c>
      <c r="Q253" s="75">
        <v>3015802.41</v>
      </c>
      <c r="R253" s="75">
        <v>73076.710000000006</v>
      </c>
      <c r="S253" s="75">
        <v>0</v>
      </c>
      <c r="T253" s="75">
        <v>3641561.11</v>
      </c>
      <c r="U253" s="75">
        <v>503576.93</v>
      </c>
      <c r="V253" s="75">
        <v>8079304.6100000003</v>
      </c>
      <c r="W253" s="75">
        <v>4914836.9000000004</v>
      </c>
      <c r="X253" s="75">
        <v>1816888.67</v>
      </c>
      <c r="Y253" s="75">
        <v>0</v>
      </c>
      <c r="Z253" s="75">
        <v>348575.58</v>
      </c>
      <c r="AA253" s="75">
        <v>0</v>
      </c>
      <c r="AB253" s="75">
        <v>0</v>
      </c>
      <c r="AC253" s="75">
        <v>0</v>
      </c>
      <c r="AD253" s="75">
        <v>27583.96</v>
      </c>
      <c r="AE253" s="75">
        <v>2456219.66</v>
      </c>
      <c r="AF253" s="75">
        <v>2513225.83</v>
      </c>
      <c r="AG253" s="75">
        <v>1208695.6599999999</v>
      </c>
      <c r="AH253" s="75">
        <v>2345099.7999999998</v>
      </c>
      <c r="AI253" s="75">
        <v>1024003.86</v>
      </c>
      <c r="AJ253" s="75">
        <v>2561159.04</v>
      </c>
      <c r="AK253" s="75">
        <v>1781605.53</v>
      </c>
      <c r="AL253" s="75">
        <v>3126550.45</v>
      </c>
      <c r="AM253" s="75">
        <v>2209763.04</v>
      </c>
      <c r="AN253" s="75">
        <v>1620809.99</v>
      </c>
      <c r="AO253" s="75">
        <v>1813285.09</v>
      </c>
      <c r="AP253" s="75">
        <v>928574.2</v>
      </c>
      <c r="AQ253" s="75">
        <v>0</v>
      </c>
      <c r="AR253" s="75">
        <v>0</v>
      </c>
      <c r="AS253" s="75">
        <v>697240.55</v>
      </c>
      <c r="AT253" s="75">
        <v>1337267.06</v>
      </c>
      <c r="AU253" s="75">
        <v>390789.56</v>
      </c>
      <c r="AV253" s="75">
        <v>42338.47</v>
      </c>
      <c r="AW253" s="75">
        <v>461178</v>
      </c>
      <c r="AX253" s="75">
        <v>19792130.399999999</v>
      </c>
      <c r="AY253" s="75">
        <v>0</v>
      </c>
      <c r="AZ253" s="75">
        <v>2805856.09</v>
      </c>
      <c r="BA253" s="75">
        <v>2972127.62</v>
      </c>
      <c r="BB253" s="75">
        <v>0</v>
      </c>
      <c r="BC253" s="75">
        <v>586708.1</v>
      </c>
      <c r="BD253" s="75">
        <v>0</v>
      </c>
      <c r="BE253" s="75">
        <v>0</v>
      </c>
      <c r="BF253" s="75">
        <v>279853.90000000002</v>
      </c>
      <c r="BG253" s="75">
        <v>0</v>
      </c>
      <c r="BH253" s="75">
        <v>0</v>
      </c>
      <c r="BI253" s="75">
        <v>12011877.460000001</v>
      </c>
      <c r="BJ253" s="75">
        <v>0</v>
      </c>
      <c r="BK253" s="75">
        <v>604577.92000000004</v>
      </c>
      <c r="BL253" s="75">
        <v>239865.09</v>
      </c>
      <c r="BM253" s="75">
        <v>1651174.86</v>
      </c>
      <c r="BN253" s="75">
        <v>1828970</v>
      </c>
      <c r="BO253" s="75">
        <v>680103.78</v>
      </c>
      <c r="BP253" s="75">
        <v>12974535.619999999</v>
      </c>
      <c r="BQ253" s="75">
        <v>165995.74</v>
      </c>
      <c r="BR253" s="75">
        <v>0</v>
      </c>
      <c r="BS253" s="75">
        <v>554258.56000000006</v>
      </c>
      <c r="BT253" s="75">
        <v>2791460.2</v>
      </c>
      <c r="BU253" s="75">
        <v>1099362.33</v>
      </c>
      <c r="BV253" s="75">
        <v>5845.8</v>
      </c>
      <c r="BW253" s="75">
        <v>0</v>
      </c>
      <c r="BX253" s="75">
        <v>578810.82999999996</v>
      </c>
      <c r="BY253" s="76">
        <v>20010652.43</v>
      </c>
    </row>
    <row r="254" spans="1:77" x14ac:dyDescent="0.2">
      <c r="A254" s="73" t="s">
        <v>43</v>
      </c>
      <c r="B254" s="74" t="s">
        <v>703</v>
      </c>
      <c r="C254" s="73" t="s">
        <v>704</v>
      </c>
      <c r="D254" s="75">
        <v>-5190826.28</v>
      </c>
      <c r="E254" s="75">
        <v>0</v>
      </c>
      <c r="F254" s="75">
        <v>-22884.25</v>
      </c>
      <c r="G254" s="75">
        <v>0</v>
      </c>
      <c r="H254" s="75">
        <v>0</v>
      </c>
      <c r="I254" s="75">
        <v>0</v>
      </c>
      <c r="J254" s="75">
        <v>-23025402.800000001</v>
      </c>
      <c r="K254" s="75">
        <v>-201027</v>
      </c>
      <c r="L254" s="75">
        <v>-33491</v>
      </c>
      <c r="M254" s="75">
        <v>-2606706.5</v>
      </c>
      <c r="N254" s="75">
        <v>-381359</v>
      </c>
      <c r="O254" s="75">
        <v>-339301.5</v>
      </c>
      <c r="P254" s="75">
        <v>-5538</v>
      </c>
      <c r="Q254" s="75">
        <v>-286488.5</v>
      </c>
      <c r="R254" s="75">
        <v>0</v>
      </c>
      <c r="S254" s="75">
        <v>-3128.5</v>
      </c>
      <c r="T254" s="75">
        <v>150451.04999999999</v>
      </c>
      <c r="U254" s="75">
        <v>-191690.62</v>
      </c>
      <c r="V254" s="75">
        <v>-30358271.399999999</v>
      </c>
      <c r="W254" s="75">
        <v>-1015352</v>
      </c>
      <c r="X254" s="75">
        <v>-49491.92</v>
      </c>
      <c r="Y254" s="75">
        <v>0</v>
      </c>
      <c r="Z254" s="75">
        <v>-507265.5</v>
      </c>
      <c r="AA254" s="75">
        <v>-4442</v>
      </c>
      <c r="AB254" s="75">
        <v>0</v>
      </c>
      <c r="AC254" s="75">
        <v>0</v>
      </c>
      <c r="AD254" s="75">
        <v>0</v>
      </c>
      <c r="AE254" s="75">
        <v>-85919638</v>
      </c>
      <c r="AF254" s="75">
        <v>0</v>
      </c>
      <c r="AG254" s="75">
        <v>-75472</v>
      </c>
      <c r="AH254" s="75">
        <v>-12710</v>
      </c>
      <c r="AI254" s="75">
        <v>-71380</v>
      </c>
      <c r="AJ254" s="75">
        <v>-66937</v>
      </c>
      <c r="AK254" s="75">
        <v>-125873</v>
      </c>
      <c r="AL254" s="75">
        <v>-110678</v>
      </c>
      <c r="AM254" s="75">
        <v>-27831</v>
      </c>
      <c r="AN254" s="75">
        <v>-29025</v>
      </c>
      <c r="AO254" s="75">
        <v>-137572.88</v>
      </c>
      <c r="AP254" s="75">
        <v>659903</v>
      </c>
      <c r="AQ254" s="75">
        <v>-10951800</v>
      </c>
      <c r="AR254" s="75">
        <v>-75731</v>
      </c>
      <c r="AS254" s="75">
        <v>-129299</v>
      </c>
      <c r="AT254" s="75">
        <v>-198463.96</v>
      </c>
      <c r="AU254" s="75">
        <v>-65433</v>
      </c>
      <c r="AV254" s="75">
        <v>-42581.91</v>
      </c>
      <c r="AW254" s="75">
        <v>-28258</v>
      </c>
      <c r="AX254" s="75">
        <v>-23903289</v>
      </c>
      <c r="AY254" s="75">
        <v>0</v>
      </c>
      <c r="AZ254" s="75">
        <v>-2868</v>
      </c>
      <c r="BA254" s="75">
        <v>-22284</v>
      </c>
      <c r="BB254" s="75">
        <v>-26896</v>
      </c>
      <c r="BC254" s="75">
        <v>-113519.25</v>
      </c>
      <c r="BD254" s="75">
        <v>-76401.25</v>
      </c>
      <c r="BE254" s="75">
        <v>-679015.1</v>
      </c>
      <c r="BF254" s="75">
        <v>-75756</v>
      </c>
      <c r="BG254" s="75">
        <v>0</v>
      </c>
      <c r="BH254" s="75">
        <v>-21505</v>
      </c>
      <c r="BI254" s="75">
        <v>-16776735.35</v>
      </c>
      <c r="BJ254" s="75">
        <v>-1463774</v>
      </c>
      <c r="BK254" s="75">
        <v>0</v>
      </c>
      <c r="BL254" s="75">
        <v>-6542</v>
      </c>
      <c r="BM254" s="75">
        <v>-2927</v>
      </c>
      <c r="BN254" s="75">
        <v>0</v>
      </c>
      <c r="BO254" s="75">
        <v>-140</v>
      </c>
      <c r="BP254" s="75">
        <v>-29311476.800000001</v>
      </c>
      <c r="BQ254" s="75">
        <v>-219647</v>
      </c>
      <c r="BR254" s="75">
        <v>0</v>
      </c>
      <c r="BS254" s="75">
        <v>-1259014.3</v>
      </c>
      <c r="BT254" s="75">
        <v>-336705.01</v>
      </c>
      <c r="BU254" s="75">
        <v>-2668264</v>
      </c>
      <c r="BV254" s="75">
        <v>-47553.8</v>
      </c>
      <c r="BW254" s="75">
        <v>0</v>
      </c>
      <c r="BX254" s="75">
        <v>-841</v>
      </c>
      <c r="BY254" s="76"/>
    </row>
    <row r="255" spans="1:77" x14ac:dyDescent="0.2">
      <c r="A255" s="73" t="s">
        <v>43</v>
      </c>
      <c r="B255" s="74" t="s">
        <v>705</v>
      </c>
      <c r="C255" s="73" t="s">
        <v>706</v>
      </c>
      <c r="D255" s="75">
        <v>0</v>
      </c>
      <c r="E255" s="75">
        <v>0</v>
      </c>
      <c r="F255" s="75">
        <v>0</v>
      </c>
      <c r="G255" s="75">
        <v>0</v>
      </c>
      <c r="H255" s="75">
        <v>52896.75</v>
      </c>
      <c r="I255" s="75">
        <v>7810</v>
      </c>
      <c r="J255" s="75">
        <v>1499095.7</v>
      </c>
      <c r="K255" s="75">
        <v>6085079.1500000004</v>
      </c>
      <c r="L255" s="75">
        <v>310</v>
      </c>
      <c r="M255" s="75">
        <v>8412324.1400000006</v>
      </c>
      <c r="N255" s="75">
        <v>18258.5</v>
      </c>
      <c r="O255" s="75">
        <v>4874625.5</v>
      </c>
      <c r="P255" s="75">
        <v>9783146.25</v>
      </c>
      <c r="Q255" s="75">
        <v>16842</v>
      </c>
      <c r="R255" s="75">
        <v>0</v>
      </c>
      <c r="S255" s="75">
        <v>0</v>
      </c>
      <c r="T255" s="75">
        <v>5485930.3499999996</v>
      </c>
      <c r="U255" s="75">
        <v>0</v>
      </c>
      <c r="V255" s="75">
        <v>159057.75</v>
      </c>
      <c r="W255" s="75">
        <v>333</v>
      </c>
      <c r="X255" s="75">
        <v>143399.28</v>
      </c>
      <c r="Y255" s="75">
        <v>12657</v>
      </c>
      <c r="Z255" s="75">
        <v>3288204.93</v>
      </c>
      <c r="AA255" s="75">
        <v>132101.75</v>
      </c>
      <c r="AB255" s="75">
        <v>1965790.44</v>
      </c>
      <c r="AC255" s="75">
        <v>0</v>
      </c>
      <c r="AD255" s="75">
        <v>2617</v>
      </c>
      <c r="AE255" s="75">
        <v>87298.64</v>
      </c>
      <c r="AF255" s="75">
        <v>8310491.8300000001</v>
      </c>
      <c r="AG255" s="75">
        <v>6841731</v>
      </c>
      <c r="AH255" s="75">
        <v>4167763</v>
      </c>
      <c r="AI255" s="75">
        <v>3607430</v>
      </c>
      <c r="AJ255" s="75">
        <v>5738342</v>
      </c>
      <c r="AK255" s="75">
        <v>6420260</v>
      </c>
      <c r="AL255" s="75">
        <v>4858872</v>
      </c>
      <c r="AM255" s="75">
        <v>8638389.75</v>
      </c>
      <c r="AN255" s="75">
        <v>5549644</v>
      </c>
      <c r="AO255" s="75">
        <v>5301510.55</v>
      </c>
      <c r="AP255" s="75">
        <v>4611312</v>
      </c>
      <c r="AQ255" s="75">
        <v>81845</v>
      </c>
      <c r="AR255" s="75">
        <v>1664263.5</v>
      </c>
      <c r="AS255" s="75">
        <v>3952771.75</v>
      </c>
      <c r="AT255" s="75">
        <v>2419696.5</v>
      </c>
      <c r="AU255" s="75">
        <v>2330143</v>
      </c>
      <c r="AV255" s="75">
        <v>176816</v>
      </c>
      <c r="AW255" s="75">
        <v>578986.25</v>
      </c>
      <c r="AX255" s="75">
        <v>91578.25</v>
      </c>
      <c r="AY255" s="75">
        <v>1043343</v>
      </c>
      <c r="AZ255" s="75">
        <v>1335579.5</v>
      </c>
      <c r="BA255" s="75">
        <v>3861706</v>
      </c>
      <c r="BB255" s="75">
        <v>2681054</v>
      </c>
      <c r="BC255" s="75">
        <v>0</v>
      </c>
      <c r="BD255" s="75">
        <v>3106933.75</v>
      </c>
      <c r="BE255" s="75">
        <v>2384158.25</v>
      </c>
      <c r="BF255" s="75">
        <v>2022032.75</v>
      </c>
      <c r="BG255" s="75">
        <v>1107655</v>
      </c>
      <c r="BH255" s="75">
        <v>851780</v>
      </c>
      <c r="BI255" s="75">
        <v>700</v>
      </c>
      <c r="BJ255" s="75">
        <v>2165676.85</v>
      </c>
      <c r="BK255" s="75">
        <v>3974633.5</v>
      </c>
      <c r="BL255" s="75">
        <v>2588439.2000000002</v>
      </c>
      <c r="BM255" s="75">
        <v>5284791.75</v>
      </c>
      <c r="BN255" s="75">
        <v>5172801.4000000004</v>
      </c>
      <c r="BO255" s="75">
        <v>1659789.75</v>
      </c>
      <c r="BP255" s="75">
        <v>0</v>
      </c>
      <c r="BQ255" s="75">
        <v>1090360.6499999999</v>
      </c>
      <c r="BR255" s="75">
        <v>2557223.75</v>
      </c>
      <c r="BS255" s="75">
        <v>277519</v>
      </c>
      <c r="BT255" s="75">
        <v>10619329.050000001</v>
      </c>
      <c r="BU255" s="75">
        <v>3228674.5</v>
      </c>
      <c r="BV255" s="75">
        <v>988573.35</v>
      </c>
      <c r="BW255" s="75">
        <v>365816.4</v>
      </c>
      <c r="BX255" s="75">
        <v>0</v>
      </c>
      <c r="BY255" s="76">
        <v>113842</v>
      </c>
    </row>
    <row r="256" spans="1:77" x14ac:dyDescent="0.2">
      <c r="A256" s="73" t="s">
        <v>43</v>
      </c>
      <c r="B256" s="74" t="s">
        <v>707</v>
      </c>
      <c r="C256" s="73" t="s">
        <v>708</v>
      </c>
      <c r="D256" s="75">
        <v>0</v>
      </c>
      <c r="E256" s="75">
        <v>0</v>
      </c>
      <c r="F256" s="75">
        <v>4559772.8</v>
      </c>
      <c r="G256" s="75">
        <v>0</v>
      </c>
      <c r="H256" s="75">
        <v>0</v>
      </c>
      <c r="I256" s="75">
        <v>0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5">
        <v>0</v>
      </c>
      <c r="V256" s="75">
        <v>0</v>
      </c>
      <c r="W256" s="75">
        <v>3543342.7</v>
      </c>
      <c r="X256" s="75">
        <v>0</v>
      </c>
      <c r="Y256" s="75">
        <v>6579601.7999999998</v>
      </c>
      <c r="Z256" s="75">
        <v>0</v>
      </c>
      <c r="AA256" s="75">
        <v>0</v>
      </c>
      <c r="AB256" s="75">
        <v>0</v>
      </c>
      <c r="AC256" s="75">
        <v>0</v>
      </c>
      <c r="AD256" s="75">
        <v>0</v>
      </c>
      <c r="AE256" s="75">
        <v>0</v>
      </c>
      <c r="AF256" s="75">
        <v>0</v>
      </c>
      <c r="AG256" s="75">
        <v>0</v>
      </c>
      <c r="AH256" s="75">
        <v>0</v>
      </c>
      <c r="AI256" s="75">
        <v>0</v>
      </c>
      <c r="AJ256" s="75">
        <v>0</v>
      </c>
      <c r="AK256" s="75">
        <v>0</v>
      </c>
      <c r="AL256" s="75">
        <v>0</v>
      </c>
      <c r="AM256" s="75">
        <v>0</v>
      </c>
      <c r="AN256" s="75">
        <v>0</v>
      </c>
      <c r="AO256" s="75">
        <v>0</v>
      </c>
      <c r="AP256" s="75">
        <v>0</v>
      </c>
      <c r="AQ256" s="75">
        <v>0</v>
      </c>
      <c r="AR256" s="75">
        <v>0</v>
      </c>
      <c r="AS256" s="75">
        <v>0</v>
      </c>
      <c r="AT256" s="75">
        <v>0</v>
      </c>
      <c r="AU256" s="75">
        <v>0</v>
      </c>
      <c r="AV256" s="75">
        <v>4771205.0999999996</v>
      </c>
      <c r="AW256" s="75">
        <v>4197212.8</v>
      </c>
      <c r="AX256" s="75">
        <v>0</v>
      </c>
      <c r="AY256" s="75">
        <v>4801784.5</v>
      </c>
      <c r="AZ256" s="75">
        <v>0</v>
      </c>
      <c r="BA256" s="75">
        <v>0</v>
      </c>
      <c r="BB256" s="75">
        <v>0</v>
      </c>
      <c r="BC256" s="75">
        <v>0</v>
      </c>
      <c r="BD256" s="75">
        <v>0</v>
      </c>
      <c r="BE256" s="75">
        <v>0</v>
      </c>
      <c r="BF256" s="75">
        <v>0</v>
      </c>
      <c r="BG256" s="75">
        <v>0</v>
      </c>
      <c r="BH256" s="75">
        <v>0</v>
      </c>
      <c r="BI256" s="75">
        <v>0</v>
      </c>
      <c r="BJ256" s="75">
        <v>6175636</v>
      </c>
      <c r="BK256" s="75">
        <v>0</v>
      </c>
      <c r="BL256" s="75">
        <v>0</v>
      </c>
      <c r="BM256" s="75">
        <v>0</v>
      </c>
      <c r="BN256" s="75">
        <v>0</v>
      </c>
      <c r="BO256" s="75">
        <v>0</v>
      </c>
      <c r="BP256" s="75">
        <v>0</v>
      </c>
      <c r="BQ256" s="75">
        <v>0</v>
      </c>
      <c r="BR256" s="75">
        <v>5574719.0999999996</v>
      </c>
      <c r="BS256" s="75">
        <v>0</v>
      </c>
      <c r="BT256" s="75">
        <v>0</v>
      </c>
      <c r="BU256" s="75">
        <v>5589234.0999999996</v>
      </c>
      <c r="BV256" s="75">
        <v>0</v>
      </c>
      <c r="BW256" s="75">
        <v>0</v>
      </c>
      <c r="BX256" s="75">
        <v>0</v>
      </c>
      <c r="BY256" s="76">
        <v>530303.55000000005</v>
      </c>
    </row>
    <row r="257" spans="1:77" x14ac:dyDescent="0.2">
      <c r="A257" s="73" t="s">
        <v>43</v>
      </c>
      <c r="B257" s="74" t="s">
        <v>709</v>
      </c>
      <c r="C257" s="73" t="s">
        <v>710</v>
      </c>
      <c r="D257" s="75">
        <v>28911185.649999999</v>
      </c>
      <c r="E257" s="75">
        <v>1823072.07</v>
      </c>
      <c r="F257" s="75">
        <v>17687888.460000001</v>
      </c>
      <c r="G257" s="75">
        <v>1514746.21</v>
      </c>
      <c r="H257" s="75">
        <v>1653716.65</v>
      </c>
      <c r="I257" s="75">
        <v>3382620.31</v>
      </c>
      <c r="J257" s="75">
        <v>0</v>
      </c>
      <c r="K257" s="75">
        <v>0</v>
      </c>
      <c r="L257" s="75">
        <v>0</v>
      </c>
      <c r="M257" s="75">
        <v>17122170</v>
      </c>
      <c r="N257" s="75">
        <v>0</v>
      </c>
      <c r="O257" s="75">
        <v>5840371.0099999998</v>
      </c>
      <c r="P257" s="75">
        <v>9013959.7799999993</v>
      </c>
      <c r="Q257" s="75">
        <v>0</v>
      </c>
      <c r="R257" s="75">
        <v>5000000</v>
      </c>
      <c r="S257" s="75">
        <v>0</v>
      </c>
      <c r="T257" s="75">
        <v>13267577.48</v>
      </c>
      <c r="U257" s="75">
        <v>5667002.4199999999</v>
      </c>
      <c r="V257" s="75">
        <v>16267092.43</v>
      </c>
      <c r="W257" s="75">
        <v>16259414.140000001</v>
      </c>
      <c r="X257" s="75">
        <v>2386397.3199999998</v>
      </c>
      <c r="Y257" s="75">
        <v>21169082.239999998</v>
      </c>
      <c r="Z257" s="75">
        <v>658226.99</v>
      </c>
      <c r="AA257" s="75">
        <v>1463191.81</v>
      </c>
      <c r="AB257" s="75">
        <v>1197257.47</v>
      </c>
      <c r="AC257" s="75">
        <v>480393.27</v>
      </c>
      <c r="AD257" s="75">
        <v>1439046.56</v>
      </c>
      <c r="AE257" s="75">
        <v>1900000</v>
      </c>
      <c r="AF257" s="75">
        <v>950000</v>
      </c>
      <c r="AG257" s="75">
        <v>870000</v>
      </c>
      <c r="AH257" s="75">
        <v>730000</v>
      </c>
      <c r="AI257" s="75">
        <v>870000</v>
      </c>
      <c r="AJ257" s="75">
        <v>850000</v>
      </c>
      <c r="AK257" s="75">
        <v>860000</v>
      </c>
      <c r="AL257" s="75">
        <v>860000</v>
      </c>
      <c r="AM257" s="75">
        <v>1313697.6599999999</v>
      </c>
      <c r="AN257" s="75">
        <v>780000</v>
      </c>
      <c r="AO257" s="75">
        <v>1506026.3</v>
      </c>
      <c r="AP257" s="75">
        <v>760000</v>
      </c>
      <c r="AQ257" s="75">
        <v>18756343</v>
      </c>
      <c r="AR257" s="75">
        <v>0</v>
      </c>
      <c r="AS257" s="75">
        <v>105454.34</v>
      </c>
      <c r="AT257" s="75">
        <v>300000</v>
      </c>
      <c r="AU257" s="75">
        <v>2906409</v>
      </c>
      <c r="AV257" s="75">
        <v>1200000</v>
      </c>
      <c r="AW257" s="75">
        <v>2611650</v>
      </c>
      <c r="AX257" s="75">
        <v>10335097</v>
      </c>
      <c r="AY257" s="75">
        <v>4882147</v>
      </c>
      <c r="AZ257" s="75">
        <v>0</v>
      </c>
      <c r="BA257" s="75">
        <v>3500000</v>
      </c>
      <c r="BB257" s="75">
        <v>0</v>
      </c>
      <c r="BC257" s="75">
        <v>1500000</v>
      </c>
      <c r="BD257" s="75">
        <v>0</v>
      </c>
      <c r="BE257" s="75">
        <v>3500000</v>
      </c>
      <c r="BF257" s="75">
        <v>2000000</v>
      </c>
      <c r="BG257" s="75">
        <v>2000000</v>
      </c>
      <c r="BH257" s="75">
        <v>9300809.8100000005</v>
      </c>
      <c r="BI257" s="75">
        <v>4445909.4800000004</v>
      </c>
      <c r="BJ257" s="75">
        <v>14966785.93</v>
      </c>
      <c r="BK257" s="75">
        <v>1255484.6599999999</v>
      </c>
      <c r="BL257" s="75">
        <v>1000000</v>
      </c>
      <c r="BM257" s="75">
        <v>4266492</v>
      </c>
      <c r="BN257" s="75">
        <v>2117150</v>
      </c>
      <c r="BO257" s="75">
        <v>4249225</v>
      </c>
      <c r="BP257" s="75">
        <v>1617984.69</v>
      </c>
      <c r="BQ257" s="75">
        <v>868858.33</v>
      </c>
      <c r="BR257" s="75">
        <v>5132412.47</v>
      </c>
      <c r="BS257" s="75">
        <v>6000535.2000000002</v>
      </c>
      <c r="BT257" s="75">
        <v>1826643.23</v>
      </c>
      <c r="BU257" s="75">
        <v>19372854.32</v>
      </c>
      <c r="BV257" s="75">
        <v>1732258.74</v>
      </c>
      <c r="BW257" s="75">
        <v>862879.33</v>
      </c>
      <c r="BX257" s="75">
        <v>7268385.79</v>
      </c>
      <c r="BY257" s="76">
        <v>886406</v>
      </c>
    </row>
    <row r="258" spans="1:77" x14ac:dyDescent="0.2">
      <c r="A258" s="73" t="s">
        <v>43</v>
      </c>
      <c r="B258" s="74" t="s">
        <v>711</v>
      </c>
      <c r="C258" s="73" t="s">
        <v>712</v>
      </c>
      <c r="D258" s="75">
        <v>0</v>
      </c>
      <c r="E258" s="75">
        <v>0</v>
      </c>
      <c r="F258" s="75">
        <v>0</v>
      </c>
      <c r="G258" s="75">
        <v>0</v>
      </c>
      <c r="H258" s="75">
        <v>-483613.74</v>
      </c>
      <c r="I258" s="75">
        <v>0</v>
      </c>
      <c r="J258" s="75">
        <v>0</v>
      </c>
      <c r="K258" s="75">
        <v>0</v>
      </c>
      <c r="L258" s="75">
        <v>0</v>
      </c>
      <c r="M258" s="75">
        <v>0</v>
      </c>
      <c r="N258" s="75">
        <v>-327</v>
      </c>
      <c r="O258" s="75">
        <v>0</v>
      </c>
      <c r="P258" s="75">
        <v>-7377544.5599999996</v>
      </c>
      <c r="Q258" s="75">
        <v>-230773.75</v>
      </c>
      <c r="R258" s="75">
        <v>0</v>
      </c>
      <c r="S258" s="75">
        <v>-149988.85</v>
      </c>
      <c r="T258" s="75">
        <v>0</v>
      </c>
      <c r="U258" s="75">
        <v>0</v>
      </c>
      <c r="V258" s="75">
        <v>-2357017.8199999998</v>
      </c>
      <c r="W258" s="75">
        <v>0</v>
      </c>
      <c r="X258" s="75">
        <v>-692546.81</v>
      </c>
      <c r="Y258" s="75">
        <v>0</v>
      </c>
      <c r="Z258" s="75">
        <v>-84763.67</v>
      </c>
      <c r="AA258" s="75">
        <v>0</v>
      </c>
      <c r="AB258" s="75">
        <v>0</v>
      </c>
      <c r="AC258" s="75">
        <v>0</v>
      </c>
      <c r="AD258" s="75">
        <v>-61777</v>
      </c>
      <c r="AE258" s="75">
        <v>0</v>
      </c>
      <c r="AF258" s="75">
        <v>0</v>
      </c>
      <c r="AG258" s="75">
        <v>-6541.7</v>
      </c>
      <c r="AH258" s="75">
        <v>-1530.1</v>
      </c>
      <c r="AI258" s="75">
        <v>0</v>
      </c>
      <c r="AJ258" s="75">
        <v>0</v>
      </c>
      <c r="AK258" s="75">
        <v>-389680.5</v>
      </c>
      <c r="AL258" s="75">
        <v>0</v>
      </c>
      <c r="AM258" s="75">
        <v>-1083</v>
      </c>
      <c r="AN258" s="75">
        <v>-3197.23</v>
      </c>
      <c r="AO258" s="75">
        <v>0</v>
      </c>
      <c r="AP258" s="75">
        <v>-34504.6</v>
      </c>
      <c r="AQ258" s="75">
        <v>-689075.91</v>
      </c>
      <c r="AR258" s="75">
        <v>0</v>
      </c>
      <c r="AS258" s="75">
        <v>0</v>
      </c>
      <c r="AT258" s="75">
        <v>-81023.33</v>
      </c>
      <c r="AU258" s="75">
        <v>0</v>
      </c>
      <c r="AV258" s="75">
        <v>0</v>
      </c>
      <c r="AW258" s="75">
        <v>0</v>
      </c>
      <c r="AX258" s="75">
        <v>0</v>
      </c>
      <c r="AY258" s="75">
        <v>0</v>
      </c>
      <c r="AZ258" s="75">
        <v>-314311.07</v>
      </c>
      <c r="BA258" s="75">
        <v>0</v>
      </c>
      <c r="BB258" s="75">
        <v>0</v>
      </c>
      <c r="BC258" s="75">
        <v>0</v>
      </c>
      <c r="BD258" s="75">
        <v>-83275.14</v>
      </c>
      <c r="BE258" s="75">
        <v>0</v>
      </c>
      <c r="BF258" s="75">
        <v>0</v>
      </c>
      <c r="BG258" s="75">
        <v>0</v>
      </c>
      <c r="BH258" s="75">
        <v>0</v>
      </c>
      <c r="BI258" s="75">
        <v>-7231227.0099999998</v>
      </c>
      <c r="BJ258" s="75">
        <v>0</v>
      </c>
      <c r="BK258" s="75">
        <v>0</v>
      </c>
      <c r="BL258" s="75">
        <v>-7173.3</v>
      </c>
      <c r="BM258" s="75">
        <v>0</v>
      </c>
      <c r="BN258" s="75">
        <v>-35197.699999999997</v>
      </c>
      <c r="BO258" s="75">
        <v>-2576.9</v>
      </c>
      <c r="BP258" s="75">
        <v>0</v>
      </c>
      <c r="BQ258" s="75">
        <v>0</v>
      </c>
      <c r="BR258" s="75">
        <v>0</v>
      </c>
      <c r="BS258" s="75">
        <v>-14937.97</v>
      </c>
      <c r="BT258" s="75">
        <v>-325966.94</v>
      </c>
      <c r="BU258" s="75">
        <v>-743062.45</v>
      </c>
      <c r="BV258" s="75">
        <v>-103003.35</v>
      </c>
      <c r="BW258" s="75">
        <v>0</v>
      </c>
      <c r="BX258" s="75">
        <v>0</v>
      </c>
      <c r="BY258" s="76">
        <v>140</v>
      </c>
    </row>
    <row r="259" spans="1:77" x14ac:dyDescent="0.2">
      <c r="A259" s="73" t="s">
        <v>43</v>
      </c>
      <c r="B259" s="74" t="s">
        <v>713</v>
      </c>
      <c r="C259" s="73" t="s">
        <v>714</v>
      </c>
      <c r="D259" s="75">
        <v>0</v>
      </c>
      <c r="E259" s="75">
        <v>0</v>
      </c>
      <c r="F259" s="75">
        <v>4009952.63</v>
      </c>
      <c r="G259" s="75">
        <v>0</v>
      </c>
      <c r="H259" s="75">
        <v>0</v>
      </c>
      <c r="I259" s="75">
        <v>0</v>
      </c>
      <c r="J259" s="75">
        <v>0</v>
      </c>
      <c r="K259" s="75">
        <v>0</v>
      </c>
      <c r="L259" s="75">
        <v>0</v>
      </c>
      <c r="M259" s="75">
        <v>0</v>
      </c>
      <c r="N259" s="75">
        <v>0</v>
      </c>
      <c r="O259" s="75">
        <v>0</v>
      </c>
      <c r="P259" s="75">
        <v>1099532.74</v>
      </c>
      <c r="Q259" s="75">
        <v>159810.07999999999</v>
      </c>
      <c r="R259" s="75">
        <v>0</v>
      </c>
      <c r="S259" s="75">
        <v>0</v>
      </c>
      <c r="T259" s="75">
        <v>0</v>
      </c>
      <c r="U259" s="75">
        <v>0</v>
      </c>
      <c r="V259" s="75">
        <v>0</v>
      </c>
      <c r="W259" s="75">
        <v>30277.08</v>
      </c>
      <c r="X259" s="75">
        <v>44508.97</v>
      </c>
      <c r="Y259" s="75">
        <v>0</v>
      </c>
      <c r="Z259" s="75">
        <v>0</v>
      </c>
      <c r="AA259" s="75">
        <v>0</v>
      </c>
      <c r="AB259" s="75">
        <v>0</v>
      </c>
      <c r="AC259" s="75">
        <v>0</v>
      </c>
      <c r="AD259" s="75">
        <v>0</v>
      </c>
      <c r="AE259" s="75">
        <v>0</v>
      </c>
      <c r="AF259" s="75">
        <v>706205.11</v>
      </c>
      <c r="AG259" s="75">
        <v>0</v>
      </c>
      <c r="AH259" s="75">
        <v>0</v>
      </c>
      <c r="AI259" s="75">
        <v>161711.32</v>
      </c>
      <c r="AJ259" s="75">
        <v>0</v>
      </c>
      <c r="AK259" s="75">
        <v>78866.5</v>
      </c>
      <c r="AL259" s="75">
        <v>1810.08</v>
      </c>
      <c r="AM259" s="75">
        <v>0</v>
      </c>
      <c r="AN259" s="75">
        <v>9011.2999999999993</v>
      </c>
      <c r="AO259" s="75">
        <v>0</v>
      </c>
      <c r="AP259" s="75">
        <v>470436</v>
      </c>
      <c r="AQ259" s="75">
        <v>0</v>
      </c>
      <c r="AR259" s="75">
        <v>0</v>
      </c>
      <c r="AS259" s="75">
        <v>0</v>
      </c>
      <c r="AT259" s="75">
        <v>343589.58</v>
      </c>
      <c r="AU259" s="75">
        <v>0</v>
      </c>
      <c r="AV259" s="75">
        <v>12437.52</v>
      </c>
      <c r="AW259" s="75">
        <v>3000</v>
      </c>
      <c r="AX259" s="75">
        <v>0</v>
      </c>
      <c r="AY259" s="75">
        <v>0</v>
      </c>
      <c r="AZ259" s="75">
        <v>12987.86</v>
      </c>
      <c r="BA259" s="75">
        <v>0</v>
      </c>
      <c r="BB259" s="75">
        <v>0</v>
      </c>
      <c r="BC259" s="75">
        <v>0</v>
      </c>
      <c r="BD259" s="75">
        <v>0</v>
      </c>
      <c r="BE259" s="75">
        <v>38142.5</v>
      </c>
      <c r="BF259" s="75">
        <v>0</v>
      </c>
      <c r="BG259" s="75">
        <v>0</v>
      </c>
      <c r="BH259" s="75">
        <v>0</v>
      </c>
      <c r="BI259" s="75">
        <v>869263.15</v>
      </c>
      <c r="BJ259" s="75">
        <v>0</v>
      </c>
      <c r="BK259" s="75">
        <v>0</v>
      </c>
      <c r="BL259" s="75">
        <v>0</v>
      </c>
      <c r="BM259" s="75">
        <v>0</v>
      </c>
      <c r="BN259" s="75">
        <v>428.76</v>
      </c>
      <c r="BO259" s="75">
        <v>0</v>
      </c>
      <c r="BP259" s="75">
        <v>0</v>
      </c>
      <c r="BQ259" s="75">
        <v>0</v>
      </c>
      <c r="BR259" s="75">
        <v>0</v>
      </c>
      <c r="BS259" s="75">
        <v>0</v>
      </c>
      <c r="BT259" s="75">
        <v>178477.77</v>
      </c>
      <c r="BU259" s="75">
        <v>360881.4</v>
      </c>
      <c r="BV259" s="75">
        <v>0</v>
      </c>
      <c r="BW259" s="75">
        <v>0</v>
      </c>
      <c r="BX259" s="75">
        <v>173006.91</v>
      </c>
      <c r="BY259" s="76">
        <v>1776686.73</v>
      </c>
    </row>
    <row r="260" spans="1:77" x14ac:dyDescent="0.2">
      <c r="A260" s="73" t="s">
        <v>43</v>
      </c>
      <c r="B260" s="74" t="s">
        <v>715</v>
      </c>
      <c r="C260" s="73" t="s">
        <v>716</v>
      </c>
      <c r="D260" s="75">
        <v>0</v>
      </c>
      <c r="E260" s="75">
        <v>0</v>
      </c>
      <c r="F260" s="75">
        <v>0</v>
      </c>
      <c r="G260" s="75">
        <v>0</v>
      </c>
      <c r="H260" s="75">
        <v>0</v>
      </c>
      <c r="I260" s="75">
        <v>0</v>
      </c>
      <c r="J260" s="75">
        <v>0</v>
      </c>
      <c r="K260" s="75">
        <v>1331810</v>
      </c>
      <c r="L260" s="75">
        <v>35890.06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5">
        <v>0</v>
      </c>
      <c r="V260" s="75">
        <v>0</v>
      </c>
      <c r="W260" s="75">
        <v>0</v>
      </c>
      <c r="X260" s="75">
        <v>0</v>
      </c>
      <c r="Y260" s="75">
        <v>0</v>
      </c>
      <c r="Z260" s="75">
        <v>0</v>
      </c>
      <c r="AA260" s="75">
        <v>77530</v>
      </c>
      <c r="AB260" s="75">
        <v>0</v>
      </c>
      <c r="AC260" s="75">
        <v>0</v>
      </c>
      <c r="AD260" s="75">
        <v>1103014</v>
      </c>
      <c r="AE260" s="75">
        <v>0</v>
      </c>
      <c r="AF260" s="75">
        <v>0</v>
      </c>
      <c r="AG260" s="75">
        <v>0</v>
      </c>
      <c r="AH260" s="75">
        <v>803843.86</v>
      </c>
      <c r="AI260" s="75">
        <v>0</v>
      </c>
      <c r="AJ260" s="75">
        <v>0</v>
      </c>
      <c r="AK260" s="75">
        <v>0</v>
      </c>
      <c r="AL260" s="75">
        <v>0</v>
      </c>
      <c r="AM260" s="75">
        <v>0</v>
      </c>
      <c r="AN260" s="75">
        <v>0</v>
      </c>
      <c r="AO260" s="75">
        <v>0</v>
      </c>
      <c r="AP260" s="75">
        <v>0</v>
      </c>
      <c r="AQ260" s="75">
        <v>0</v>
      </c>
      <c r="AR260" s="75">
        <v>0</v>
      </c>
      <c r="AS260" s="75">
        <v>0</v>
      </c>
      <c r="AT260" s="75">
        <v>0</v>
      </c>
      <c r="AU260" s="75">
        <v>0</v>
      </c>
      <c r="AV260" s="75">
        <v>0</v>
      </c>
      <c r="AW260" s="75">
        <v>0</v>
      </c>
      <c r="AX260" s="75">
        <v>0</v>
      </c>
      <c r="AY260" s="75">
        <v>0</v>
      </c>
      <c r="AZ260" s="75">
        <v>0</v>
      </c>
      <c r="BA260" s="75">
        <v>157700</v>
      </c>
      <c r="BB260" s="75">
        <v>0</v>
      </c>
      <c r="BC260" s="75">
        <v>0</v>
      </c>
      <c r="BD260" s="75">
        <v>0</v>
      </c>
      <c r="BE260" s="75">
        <v>1084403.75</v>
      </c>
      <c r="BF260" s="75">
        <v>0</v>
      </c>
      <c r="BG260" s="75">
        <v>0</v>
      </c>
      <c r="BH260" s="75">
        <v>0</v>
      </c>
      <c r="BI260" s="75">
        <v>0</v>
      </c>
      <c r="BJ260" s="75">
        <v>70750</v>
      </c>
      <c r="BK260" s="75">
        <v>0</v>
      </c>
      <c r="BL260" s="75">
        <v>0</v>
      </c>
      <c r="BM260" s="75">
        <v>0</v>
      </c>
      <c r="BN260" s="75">
        <v>0</v>
      </c>
      <c r="BO260" s="75">
        <v>0</v>
      </c>
      <c r="BP260" s="75">
        <v>0</v>
      </c>
      <c r="BQ260" s="75">
        <v>0</v>
      </c>
      <c r="BR260" s="75">
        <v>0</v>
      </c>
      <c r="BS260" s="75">
        <v>0</v>
      </c>
      <c r="BT260" s="75">
        <v>0</v>
      </c>
      <c r="BU260" s="75">
        <v>0</v>
      </c>
      <c r="BV260" s="75">
        <v>0</v>
      </c>
      <c r="BW260" s="75">
        <v>0</v>
      </c>
      <c r="BX260" s="75">
        <v>0</v>
      </c>
      <c r="BY260" s="76">
        <v>239352</v>
      </c>
    </row>
    <row r="261" spans="1:77" x14ac:dyDescent="0.2">
      <c r="A261" s="73" t="s">
        <v>43</v>
      </c>
      <c r="B261" s="74" t="s">
        <v>717</v>
      </c>
      <c r="C261" s="73" t="s">
        <v>718</v>
      </c>
      <c r="D261" s="75">
        <v>0</v>
      </c>
      <c r="E261" s="75">
        <v>0</v>
      </c>
      <c r="F261" s="75">
        <v>0</v>
      </c>
      <c r="G261" s="75">
        <v>0</v>
      </c>
      <c r="H261" s="75">
        <v>0</v>
      </c>
      <c r="I261" s="75">
        <v>0</v>
      </c>
      <c r="J261" s="75">
        <v>0</v>
      </c>
      <c r="K261" s="75">
        <v>0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5">
        <v>0</v>
      </c>
      <c r="V261" s="75">
        <v>0</v>
      </c>
      <c r="W261" s="75">
        <v>339966.87</v>
      </c>
      <c r="X261" s="75">
        <v>0</v>
      </c>
      <c r="Y261" s="75">
        <v>135322.19</v>
      </c>
      <c r="Z261" s="75">
        <v>126683.33</v>
      </c>
      <c r="AA261" s="75">
        <v>806453.03</v>
      </c>
      <c r="AB261" s="75">
        <v>0</v>
      </c>
      <c r="AC261" s="75">
        <v>0</v>
      </c>
      <c r="AD261" s="75">
        <v>266044.23</v>
      </c>
      <c r="AE261" s="75">
        <v>0</v>
      </c>
      <c r="AF261" s="75">
        <v>0</v>
      </c>
      <c r="AG261" s="75">
        <v>0</v>
      </c>
      <c r="AH261" s="75">
        <v>0</v>
      </c>
      <c r="AI261" s="75">
        <v>0</v>
      </c>
      <c r="AJ261" s="75">
        <v>0</v>
      </c>
      <c r="AK261" s="75">
        <v>0</v>
      </c>
      <c r="AL261" s="75">
        <v>0</v>
      </c>
      <c r="AM261" s="75">
        <v>0</v>
      </c>
      <c r="AN261" s="75">
        <v>0</v>
      </c>
      <c r="AO261" s="75">
        <v>0</v>
      </c>
      <c r="AP261" s="75">
        <v>0</v>
      </c>
      <c r="AQ261" s="75">
        <v>0</v>
      </c>
      <c r="AR261" s="75">
        <v>0</v>
      </c>
      <c r="AS261" s="75">
        <v>0</v>
      </c>
      <c r="AT261" s="75">
        <v>0</v>
      </c>
      <c r="AU261" s="75">
        <v>0</v>
      </c>
      <c r="AV261" s="75">
        <v>0</v>
      </c>
      <c r="AW261" s="75">
        <v>0</v>
      </c>
      <c r="AX261" s="75">
        <v>0</v>
      </c>
      <c r="AY261" s="75">
        <v>0</v>
      </c>
      <c r="AZ261" s="75">
        <v>0</v>
      </c>
      <c r="BA261" s="75">
        <v>0</v>
      </c>
      <c r="BB261" s="75">
        <v>0</v>
      </c>
      <c r="BC261" s="75">
        <v>0</v>
      </c>
      <c r="BD261" s="75">
        <v>0</v>
      </c>
      <c r="BE261" s="75">
        <v>0</v>
      </c>
      <c r="BF261" s="75">
        <v>0</v>
      </c>
      <c r="BG261" s="75">
        <v>0</v>
      </c>
      <c r="BH261" s="75">
        <v>0</v>
      </c>
      <c r="BI261" s="75">
        <v>0</v>
      </c>
      <c r="BJ261" s="75">
        <v>0</v>
      </c>
      <c r="BK261" s="75">
        <v>0</v>
      </c>
      <c r="BL261" s="75">
        <v>0</v>
      </c>
      <c r="BM261" s="75">
        <v>0</v>
      </c>
      <c r="BN261" s="75">
        <v>0</v>
      </c>
      <c r="BO261" s="75">
        <v>0</v>
      </c>
      <c r="BP261" s="75">
        <v>0</v>
      </c>
      <c r="BQ261" s="75">
        <v>0</v>
      </c>
      <c r="BR261" s="75">
        <v>279745.2</v>
      </c>
      <c r="BS261" s="75">
        <v>1951255.8</v>
      </c>
      <c r="BT261" s="75">
        <v>1221282.51</v>
      </c>
      <c r="BU261" s="75">
        <v>646971.80000000005</v>
      </c>
      <c r="BV261" s="75">
        <v>0</v>
      </c>
      <c r="BW261" s="75">
        <v>0</v>
      </c>
      <c r="BX261" s="75">
        <v>0</v>
      </c>
      <c r="BY261" s="76">
        <v>20660449.600000001</v>
      </c>
    </row>
    <row r="262" spans="1:77" x14ac:dyDescent="0.2">
      <c r="A262" s="73" t="s">
        <v>43</v>
      </c>
      <c r="B262" s="74" t="s">
        <v>719</v>
      </c>
      <c r="C262" s="73" t="s">
        <v>720</v>
      </c>
      <c r="D262" s="75">
        <v>0</v>
      </c>
      <c r="E262" s="75">
        <v>0</v>
      </c>
      <c r="F262" s="75">
        <v>0</v>
      </c>
      <c r="G262" s="75">
        <v>0</v>
      </c>
      <c r="H262" s="75">
        <v>0</v>
      </c>
      <c r="I262" s="75">
        <v>0</v>
      </c>
      <c r="J262" s="75">
        <v>0</v>
      </c>
      <c r="K262" s="75">
        <v>0</v>
      </c>
      <c r="L262" s="75">
        <v>0</v>
      </c>
      <c r="M262" s="75">
        <v>0</v>
      </c>
      <c r="N262" s="75">
        <v>0</v>
      </c>
      <c r="O262" s="75">
        <v>0</v>
      </c>
      <c r="P262" s="75">
        <v>0</v>
      </c>
      <c r="Q262" s="75">
        <v>0</v>
      </c>
      <c r="R262" s="75">
        <v>0</v>
      </c>
      <c r="S262" s="75">
        <v>0</v>
      </c>
      <c r="T262" s="75">
        <v>0</v>
      </c>
      <c r="U262" s="75">
        <v>0</v>
      </c>
      <c r="V262" s="75">
        <v>0</v>
      </c>
      <c r="W262" s="75">
        <v>0</v>
      </c>
      <c r="X262" s="75">
        <v>0</v>
      </c>
      <c r="Y262" s="75">
        <v>-874560.89</v>
      </c>
      <c r="Z262" s="75">
        <v>0</v>
      </c>
      <c r="AA262" s="75">
        <v>0</v>
      </c>
      <c r="AB262" s="75">
        <v>0</v>
      </c>
      <c r="AC262" s="75">
        <v>-12954125</v>
      </c>
      <c r="AD262" s="75">
        <v>0</v>
      </c>
      <c r="AE262" s="75">
        <v>0</v>
      </c>
      <c r="AF262" s="75">
        <v>0</v>
      </c>
      <c r="AG262" s="75">
        <v>0</v>
      </c>
      <c r="AH262" s="75">
        <v>0</v>
      </c>
      <c r="AI262" s="75">
        <v>0</v>
      </c>
      <c r="AJ262" s="75">
        <v>0</v>
      </c>
      <c r="AK262" s="75">
        <v>0</v>
      </c>
      <c r="AL262" s="75">
        <v>0</v>
      </c>
      <c r="AM262" s="75">
        <v>0</v>
      </c>
      <c r="AN262" s="75">
        <v>0</v>
      </c>
      <c r="AO262" s="75">
        <v>0</v>
      </c>
      <c r="AP262" s="75">
        <v>0</v>
      </c>
      <c r="AQ262" s="75">
        <v>0</v>
      </c>
      <c r="AR262" s="75">
        <v>0</v>
      </c>
      <c r="AS262" s="75">
        <v>0</v>
      </c>
      <c r="AT262" s="75">
        <v>0</v>
      </c>
      <c r="AU262" s="75">
        <v>0</v>
      </c>
      <c r="AV262" s="75">
        <v>0</v>
      </c>
      <c r="AW262" s="75">
        <v>0</v>
      </c>
      <c r="AX262" s="75">
        <v>0</v>
      </c>
      <c r="AY262" s="75">
        <v>0</v>
      </c>
      <c r="AZ262" s="75">
        <v>0</v>
      </c>
      <c r="BA262" s="75">
        <v>0</v>
      </c>
      <c r="BB262" s="75">
        <v>0</v>
      </c>
      <c r="BC262" s="75">
        <v>0</v>
      </c>
      <c r="BD262" s="75">
        <v>0</v>
      </c>
      <c r="BE262" s="75">
        <v>0</v>
      </c>
      <c r="BF262" s="75">
        <v>0</v>
      </c>
      <c r="BG262" s="75">
        <v>0</v>
      </c>
      <c r="BH262" s="75">
        <v>0</v>
      </c>
      <c r="BI262" s="75">
        <v>0</v>
      </c>
      <c r="BJ262" s="75">
        <v>0</v>
      </c>
      <c r="BK262" s="75">
        <v>0</v>
      </c>
      <c r="BL262" s="75">
        <v>0</v>
      </c>
      <c r="BM262" s="75">
        <v>0</v>
      </c>
      <c r="BN262" s="75">
        <v>0</v>
      </c>
      <c r="BO262" s="75">
        <v>0</v>
      </c>
      <c r="BP262" s="75">
        <v>0</v>
      </c>
      <c r="BQ262" s="75">
        <v>0</v>
      </c>
      <c r="BR262" s="75">
        <v>0</v>
      </c>
      <c r="BS262" s="75">
        <v>0</v>
      </c>
      <c r="BT262" s="75">
        <v>0</v>
      </c>
      <c r="BU262" s="75">
        <v>0</v>
      </c>
      <c r="BV262" s="75">
        <v>0</v>
      </c>
      <c r="BW262" s="75">
        <v>0</v>
      </c>
      <c r="BX262" s="75">
        <v>0</v>
      </c>
      <c r="BY262" s="76">
        <v>12781401</v>
      </c>
    </row>
    <row r="263" spans="1:77" x14ac:dyDescent="0.2">
      <c r="A263" s="73" t="s">
        <v>43</v>
      </c>
      <c r="B263" s="74" t="s">
        <v>721</v>
      </c>
      <c r="C263" s="73" t="s">
        <v>722</v>
      </c>
      <c r="D263" s="75">
        <v>0</v>
      </c>
      <c r="E263" s="75">
        <v>0</v>
      </c>
      <c r="F263" s="75">
        <v>0</v>
      </c>
      <c r="G263" s="75">
        <v>-10893.9</v>
      </c>
      <c r="H263" s="75">
        <v>0</v>
      </c>
      <c r="I263" s="75">
        <v>0</v>
      </c>
      <c r="J263" s="75">
        <v>-1375737.1</v>
      </c>
      <c r="K263" s="75">
        <v>-584494.47</v>
      </c>
      <c r="L263" s="75">
        <v>-228614.7</v>
      </c>
      <c r="M263" s="75">
        <v>-418610.37</v>
      </c>
      <c r="N263" s="75">
        <v>-30.2</v>
      </c>
      <c r="O263" s="75">
        <v>0</v>
      </c>
      <c r="P263" s="75">
        <v>-218815.67</v>
      </c>
      <c r="Q263" s="75">
        <v>-195337.78</v>
      </c>
      <c r="R263" s="75">
        <v>0</v>
      </c>
      <c r="S263" s="75">
        <v>0</v>
      </c>
      <c r="T263" s="75">
        <v>0</v>
      </c>
      <c r="U263" s="75">
        <v>0</v>
      </c>
      <c r="V263" s="75">
        <v>-267401.25</v>
      </c>
      <c r="W263" s="75">
        <v>-259787.99</v>
      </c>
      <c r="X263" s="75">
        <v>-26231.67</v>
      </c>
      <c r="Y263" s="75">
        <v>0</v>
      </c>
      <c r="Z263" s="75">
        <v>0</v>
      </c>
      <c r="AA263" s="75">
        <v>0</v>
      </c>
      <c r="AB263" s="75">
        <v>0</v>
      </c>
      <c r="AC263" s="75">
        <v>0</v>
      </c>
      <c r="AD263" s="75">
        <v>0</v>
      </c>
      <c r="AE263" s="75">
        <v>0</v>
      </c>
      <c r="AF263" s="75">
        <v>-58790.2</v>
      </c>
      <c r="AG263" s="75">
        <v>0</v>
      </c>
      <c r="AH263" s="75">
        <v>0</v>
      </c>
      <c r="AI263" s="75">
        <v>0</v>
      </c>
      <c r="AJ263" s="75">
        <v>-193310.72</v>
      </c>
      <c r="AK263" s="75">
        <v>-187550.95</v>
      </c>
      <c r="AL263" s="75">
        <v>-6049.3</v>
      </c>
      <c r="AM263" s="75">
        <v>-59452.1</v>
      </c>
      <c r="AN263" s="75">
        <v>-51173.52</v>
      </c>
      <c r="AO263" s="75">
        <v>0</v>
      </c>
      <c r="AP263" s="75">
        <v>0</v>
      </c>
      <c r="AQ263" s="75">
        <v>-115732.7</v>
      </c>
      <c r="AR263" s="75">
        <v>0</v>
      </c>
      <c r="AS263" s="75">
        <v>-40035.519999999997</v>
      </c>
      <c r="AT263" s="75">
        <v>-112711.27</v>
      </c>
      <c r="AU263" s="75">
        <v>0</v>
      </c>
      <c r="AV263" s="75">
        <v>-8316.24</v>
      </c>
      <c r="AW263" s="75">
        <v>-24563.87</v>
      </c>
      <c r="AX263" s="75">
        <v>0</v>
      </c>
      <c r="AY263" s="75">
        <v>0</v>
      </c>
      <c r="AZ263" s="75">
        <v>-290794.06</v>
      </c>
      <c r="BA263" s="75">
        <v>0</v>
      </c>
      <c r="BB263" s="75">
        <v>0</v>
      </c>
      <c r="BC263" s="75">
        <v>0</v>
      </c>
      <c r="BD263" s="75">
        <v>-358251.88</v>
      </c>
      <c r="BE263" s="75">
        <v>0</v>
      </c>
      <c r="BF263" s="75">
        <v>0</v>
      </c>
      <c r="BG263" s="75">
        <v>0</v>
      </c>
      <c r="BH263" s="75">
        <v>0</v>
      </c>
      <c r="BI263" s="75">
        <v>0</v>
      </c>
      <c r="BJ263" s="75">
        <v>0</v>
      </c>
      <c r="BK263" s="75">
        <v>0</v>
      </c>
      <c r="BL263" s="75">
        <v>0</v>
      </c>
      <c r="BM263" s="75">
        <v>0</v>
      </c>
      <c r="BN263" s="75">
        <v>-17021.3</v>
      </c>
      <c r="BO263" s="75">
        <v>-9435.7000000000007</v>
      </c>
      <c r="BP263" s="75">
        <v>0</v>
      </c>
      <c r="BQ263" s="75">
        <v>0</v>
      </c>
      <c r="BR263" s="75">
        <v>0</v>
      </c>
      <c r="BS263" s="75">
        <v>-247435</v>
      </c>
      <c r="BT263" s="75">
        <v>-98641.05</v>
      </c>
      <c r="BU263" s="75">
        <v>-148209.60000000001</v>
      </c>
      <c r="BV263" s="75">
        <v>-53000.05</v>
      </c>
      <c r="BW263" s="75">
        <v>0</v>
      </c>
      <c r="BX263" s="75">
        <v>-790</v>
      </c>
      <c r="BY263" s="76">
        <v>188933060.41</v>
      </c>
    </row>
    <row r="264" spans="1:77" x14ac:dyDescent="0.2">
      <c r="A264" s="73" t="s">
        <v>43</v>
      </c>
      <c r="B264" s="74" t="s">
        <v>723</v>
      </c>
      <c r="C264" s="73" t="s">
        <v>724</v>
      </c>
      <c r="D264" s="75">
        <v>0</v>
      </c>
      <c r="E264" s="75">
        <v>0</v>
      </c>
      <c r="F264" s="75">
        <v>0</v>
      </c>
      <c r="G264" s="75">
        <v>26479.57</v>
      </c>
      <c r="H264" s="75">
        <v>0</v>
      </c>
      <c r="I264" s="75">
        <v>0</v>
      </c>
      <c r="J264" s="75">
        <v>1533616.45</v>
      </c>
      <c r="K264" s="75">
        <v>0</v>
      </c>
      <c r="L264" s="75">
        <v>0</v>
      </c>
      <c r="M264" s="75">
        <v>88821.1</v>
      </c>
      <c r="N264" s="75">
        <v>0</v>
      </c>
      <c r="O264" s="75">
        <v>0</v>
      </c>
      <c r="P264" s="75">
        <v>15934.26</v>
      </c>
      <c r="Q264" s="75">
        <v>11956.81</v>
      </c>
      <c r="R264" s="75">
        <v>0</v>
      </c>
      <c r="S264" s="75">
        <v>0</v>
      </c>
      <c r="T264" s="75">
        <v>0</v>
      </c>
      <c r="U264" s="75">
        <v>0</v>
      </c>
      <c r="V264" s="75">
        <v>0</v>
      </c>
      <c r="W264" s="75">
        <v>12430.8</v>
      </c>
      <c r="X264" s="75">
        <v>0</v>
      </c>
      <c r="Y264" s="75">
        <v>0</v>
      </c>
      <c r="Z264" s="75">
        <v>0</v>
      </c>
      <c r="AA264" s="75">
        <v>0</v>
      </c>
      <c r="AB264" s="75">
        <v>0</v>
      </c>
      <c r="AC264" s="75">
        <v>0</v>
      </c>
      <c r="AD264" s="75">
        <v>0</v>
      </c>
      <c r="AE264" s="75">
        <v>0</v>
      </c>
      <c r="AF264" s="75">
        <v>646320.1</v>
      </c>
      <c r="AG264" s="75">
        <v>0</v>
      </c>
      <c r="AH264" s="75">
        <v>0</v>
      </c>
      <c r="AI264" s="75">
        <v>0</v>
      </c>
      <c r="AJ264" s="75">
        <v>108536.95</v>
      </c>
      <c r="AK264" s="75">
        <v>0</v>
      </c>
      <c r="AL264" s="75">
        <v>0</v>
      </c>
      <c r="AM264" s="75">
        <v>0</v>
      </c>
      <c r="AN264" s="75">
        <v>2366.5</v>
      </c>
      <c r="AO264" s="75">
        <v>0</v>
      </c>
      <c r="AP264" s="75">
        <v>0</v>
      </c>
      <c r="AQ264" s="75">
        <v>0</v>
      </c>
      <c r="AR264" s="75">
        <v>0</v>
      </c>
      <c r="AS264" s="75">
        <v>0</v>
      </c>
      <c r="AT264" s="75">
        <v>0</v>
      </c>
      <c r="AU264" s="75">
        <v>0</v>
      </c>
      <c r="AV264" s="75">
        <v>0</v>
      </c>
      <c r="AW264" s="75">
        <v>226.8</v>
      </c>
      <c r="AX264" s="75">
        <v>0</v>
      </c>
      <c r="AY264" s="75">
        <v>0</v>
      </c>
      <c r="AZ264" s="75">
        <v>2540</v>
      </c>
      <c r="BA264" s="75">
        <v>0</v>
      </c>
      <c r="BB264" s="75">
        <v>0</v>
      </c>
      <c r="BC264" s="75">
        <v>0</v>
      </c>
      <c r="BD264" s="75">
        <v>0</v>
      </c>
      <c r="BE264" s="75">
        <v>0</v>
      </c>
      <c r="BF264" s="75">
        <v>0</v>
      </c>
      <c r="BG264" s="75">
        <v>0</v>
      </c>
      <c r="BH264" s="75">
        <v>0</v>
      </c>
      <c r="BI264" s="75">
        <v>0</v>
      </c>
      <c r="BJ264" s="75">
        <v>0</v>
      </c>
      <c r="BK264" s="75">
        <v>0</v>
      </c>
      <c r="BL264" s="75">
        <v>0</v>
      </c>
      <c r="BM264" s="75">
        <v>0</v>
      </c>
      <c r="BN264" s="75">
        <v>0</v>
      </c>
      <c r="BO264" s="75">
        <v>0</v>
      </c>
      <c r="BP264" s="75">
        <v>0</v>
      </c>
      <c r="BQ264" s="75">
        <v>0</v>
      </c>
      <c r="BR264" s="75">
        <v>0</v>
      </c>
      <c r="BS264" s="75">
        <v>63.25</v>
      </c>
      <c r="BT264" s="75">
        <v>0</v>
      </c>
      <c r="BU264" s="75">
        <v>5823.8</v>
      </c>
      <c r="BV264" s="75">
        <v>0</v>
      </c>
      <c r="BW264" s="75">
        <v>0</v>
      </c>
      <c r="BX264" s="75">
        <v>0</v>
      </c>
      <c r="BY264" s="76">
        <v>-74778874.349999994</v>
      </c>
    </row>
    <row r="265" spans="1:77" x14ac:dyDescent="0.2">
      <c r="A265" s="73" t="s">
        <v>43</v>
      </c>
      <c r="B265" s="74" t="s">
        <v>725</v>
      </c>
      <c r="C265" s="73" t="s">
        <v>726</v>
      </c>
      <c r="D265" s="75">
        <v>-95297482.709999993</v>
      </c>
      <c r="E265" s="75">
        <v>-34097603.579999998</v>
      </c>
      <c r="F265" s="75">
        <v>-26984491.239999998</v>
      </c>
      <c r="G265" s="75">
        <v>-25847568.359999999</v>
      </c>
      <c r="H265" s="75">
        <v>-23075653.460000001</v>
      </c>
      <c r="I265" s="75">
        <v>-11878604.67</v>
      </c>
      <c r="J265" s="75">
        <v>-20133041.57</v>
      </c>
      <c r="K265" s="75">
        <v>-32031644.25</v>
      </c>
      <c r="L265" s="75">
        <v>-14061014.59</v>
      </c>
      <c r="M265" s="75">
        <v>-49588860.259999998</v>
      </c>
      <c r="N265" s="75">
        <v>-13760063.76</v>
      </c>
      <c r="O265" s="75">
        <v>-27322470.82</v>
      </c>
      <c r="P265" s="75">
        <v>-40315316.609999999</v>
      </c>
      <c r="Q265" s="75">
        <v>-44859648.670000002</v>
      </c>
      <c r="R265" s="75">
        <v>-5448261.0700000003</v>
      </c>
      <c r="S265" s="75">
        <v>-33151510.739999998</v>
      </c>
      <c r="T265" s="75">
        <v>-20931879.329999998</v>
      </c>
      <c r="U265" s="75">
        <v>-8553013.0299999993</v>
      </c>
      <c r="V265" s="75">
        <v>-53525620.329999998</v>
      </c>
      <c r="W265" s="75">
        <v>-38325530.259999998</v>
      </c>
      <c r="X265" s="75">
        <v>-28995685.59</v>
      </c>
      <c r="Y265" s="75">
        <v>-47271166.229999997</v>
      </c>
      <c r="Z265" s="75">
        <v>-19967644.48</v>
      </c>
      <c r="AA265" s="75">
        <v>-29841929.98</v>
      </c>
      <c r="AB265" s="75">
        <v>-19310049.420000002</v>
      </c>
      <c r="AC265" s="75">
        <v>-10898801.25</v>
      </c>
      <c r="AD265" s="75">
        <v>-10681314.060000001</v>
      </c>
      <c r="AE265" s="75">
        <v>-61206867.009999998</v>
      </c>
      <c r="AF265" s="75">
        <v>-23315136.27</v>
      </c>
      <c r="AG265" s="75">
        <v>-13605614.439999999</v>
      </c>
      <c r="AH265" s="75">
        <v>-6108543.75</v>
      </c>
      <c r="AI265" s="75">
        <v>-11630131.890000001</v>
      </c>
      <c r="AJ265" s="75">
        <v>-19527332.239999998</v>
      </c>
      <c r="AK265" s="75">
        <v>-18020407.780000001</v>
      </c>
      <c r="AL265" s="75">
        <v>-16106972.25</v>
      </c>
      <c r="AM265" s="75">
        <v>-23342880.359999999</v>
      </c>
      <c r="AN265" s="75">
        <v>-13261331.640000001</v>
      </c>
      <c r="AO265" s="75">
        <v>-15466029.99</v>
      </c>
      <c r="AP265" s="75">
        <v>-14886923.16</v>
      </c>
      <c r="AQ265" s="75">
        <v>-59446218.93</v>
      </c>
      <c r="AR265" s="75">
        <v>-17406381.559999999</v>
      </c>
      <c r="AS265" s="75">
        <v>-23600678.359999999</v>
      </c>
      <c r="AT265" s="75">
        <v>-16966094.280000001</v>
      </c>
      <c r="AU265" s="75">
        <v>-17171872.059999999</v>
      </c>
      <c r="AV265" s="75">
        <v>-3710615.73</v>
      </c>
      <c r="AW265" s="75">
        <v>-7413537.3399999999</v>
      </c>
      <c r="AX265" s="75">
        <v>-76768231.060000002</v>
      </c>
      <c r="AY265" s="75">
        <v>-14174717.300000001</v>
      </c>
      <c r="AZ265" s="75">
        <v>-21862384.239999998</v>
      </c>
      <c r="BA265" s="75">
        <v>-29053926.68</v>
      </c>
      <c r="BB265" s="75">
        <v>-29689161.879999999</v>
      </c>
      <c r="BC265" s="75">
        <v>-19812388.600000001</v>
      </c>
      <c r="BD265" s="75">
        <v>-32144543.829999998</v>
      </c>
      <c r="BE265" s="75">
        <v>-30832346.629999999</v>
      </c>
      <c r="BF265" s="75">
        <v>-17643571.710000001</v>
      </c>
      <c r="BG265" s="75">
        <v>-8275878.9500000002</v>
      </c>
      <c r="BH265" s="75">
        <v>-5870277.3300000001</v>
      </c>
      <c r="BI265" s="75">
        <v>-63018021.57</v>
      </c>
      <c r="BJ265" s="75">
        <v>-47301344.5</v>
      </c>
      <c r="BK265" s="75">
        <v>-20872090.239999998</v>
      </c>
      <c r="BL265" s="75">
        <v>-8428753.1199999992</v>
      </c>
      <c r="BM265" s="75">
        <v>-11608451.609999999</v>
      </c>
      <c r="BN265" s="75">
        <v>-28298375.370000001</v>
      </c>
      <c r="BO265" s="75">
        <v>-13981829.43</v>
      </c>
      <c r="BP265" s="75">
        <v>-36320698.759999998</v>
      </c>
      <c r="BQ265" s="75">
        <v>-15632707.6</v>
      </c>
      <c r="BR265" s="75">
        <v>-17624299.800000001</v>
      </c>
      <c r="BS265" s="75">
        <v>-20573299.16</v>
      </c>
      <c r="BT265" s="75">
        <v>-27126530.66</v>
      </c>
      <c r="BU265" s="75">
        <v>-33324467.949999999</v>
      </c>
      <c r="BV265" s="75">
        <v>-15466291.9</v>
      </c>
      <c r="BW265" s="75">
        <v>-8528656.3100000005</v>
      </c>
      <c r="BX265" s="75">
        <v>-8109472.8700000001</v>
      </c>
      <c r="BY265" s="76">
        <v>40728365.159999996</v>
      </c>
    </row>
    <row r="266" spans="1:77" x14ac:dyDescent="0.2">
      <c r="A266" s="73" t="s">
        <v>43</v>
      </c>
      <c r="B266" s="74" t="s">
        <v>727</v>
      </c>
      <c r="C266" s="73" t="s">
        <v>728</v>
      </c>
      <c r="D266" s="75">
        <v>-65888038.969999999</v>
      </c>
      <c r="E266" s="75">
        <v>-10512353.210000001</v>
      </c>
      <c r="F266" s="75">
        <v>-18255462.5</v>
      </c>
      <c r="G266" s="75">
        <v>-4682147.99</v>
      </c>
      <c r="H266" s="75">
        <v>-3154474.98</v>
      </c>
      <c r="I266" s="75">
        <v>-79258.559999999998</v>
      </c>
      <c r="J266" s="75">
        <v>-176551383.75999999</v>
      </c>
      <c r="K266" s="75">
        <v>-9435501.2599999998</v>
      </c>
      <c r="L266" s="75">
        <v>-2150285.34</v>
      </c>
      <c r="M266" s="75">
        <v>-20520218.710000001</v>
      </c>
      <c r="N266" s="75">
        <v>-1953250.91</v>
      </c>
      <c r="O266" s="75">
        <v>-5625730.0300000003</v>
      </c>
      <c r="P266" s="75">
        <v>-16681357.74</v>
      </c>
      <c r="Q266" s="75">
        <v>-9628359.1999999993</v>
      </c>
      <c r="R266" s="75">
        <v>-795100.35</v>
      </c>
      <c r="S266" s="75">
        <v>-3282898.04</v>
      </c>
      <c r="T266" s="75">
        <v>-3540962.9</v>
      </c>
      <c r="U266" s="75">
        <v>-964274.64</v>
      </c>
      <c r="V266" s="75">
        <v>-86382485.989999995</v>
      </c>
      <c r="W266" s="75">
        <v>-11451715.08</v>
      </c>
      <c r="X266" s="75">
        <v>-5333813.34</v>
      </c>
      <c r="Y266" s="75">
        <v>-5120898.0199999996</v>
      </c>
      <c r="Z266" s="75">
        <v>-2500989.1800000002</v>
      </c>
      <c r="AA266" s="75">
        <v>-2952659.16</v>
      </c>
      <c r="AB266" s="75">
        <v>0</v>
      </c>
      <c r="AC266" s="75">
        <v>-1737075.67</v>
      </c>
      <c r="AD266" s="75">
        <v>-712924.73</v>
      </c>
      <c r="AE266" s="75">
        <v>-149064559.00999999</v>
      </c>
      <c r="AF266" s="75">
        <v>-2576384.7599999998</v>
      </c>
      <c r="AG266" s="75">
        <v>-1461752.37</v>
      </c>
      <c r="AH266" s="75">
        <v>-2943271.26</v>
      </c>
      <c r="AI266" s="75">
        <v>-1592936.62</v>
      </c>
      <c r="AJ266" s="75">
        <v>-2884489.86</v>
      </c>
      <c r="AK266" s="75">
        <v>-2382982.44</v>
      </c>
      <c r="AL266" s="75">
        <v>-2960895.6</v>
      </c>
      <c r="AM266" s="75">
        <v>-3043404.72</v>
      </c>
      <c r="AN266" s="75">
        <v>-1776002.47</v>
      </c>
      <c r="AO266" s="75">
        <v>-2278651.08</v>
      </c>
      <c r="AP266" s="75">
        <v>-1512839.96</v>
      </c>
      <c r="AQ266" s="75">
        <v>-59275742.259999998</v>
      </c>
      <c r="AR266" s="75">
        <v>-1750889.5</v>
      </c>
      <c r="AS266" s="75">
        <v>-1761643.38</v>
      </c>
      <c r="AT266" s="75">
        <v>-3035446.49</v>
      </c>
      <c r="AU266" s="75">
        <v>-2462768.6</v>
      </c>
      <c r="AV266" s="75">
        <v>-312952.08</v>
      </c>
      <c r="AW266" s="75">
        <v>-857822.8</v>
      </c>
      <c r="AX266" s="75">
        <v>-83135629.489999995</v>
      </c>
      <c r="AY266" s="75">
        <v>-2283933.54</v>
      </c>
      <c r="AZ266" s="75">
        <v>-3884001.24</v>
      </c>
      <c r="BA266" s="75">
        <v>-4444784.9400000004</v>
      </c>
      <c r="BB266" s="75">
        <v>-5402864.96</v>
      </c>
      <c r="BC266" s="75">
        <v>-3257771.82</v>
      </c>
      <c r="BD266" s="75">
        <v>-8482587.9499999993</v>
      </c>
      <c r="BE266" s="75">
        <v>-8366126.4000000004</v>
      </c>
      <c r="BF266" s="75">
        <v>-3829612.45</v>
      </c>
      <c r="BG266" s="75">
        <v>-1263755.93</v>
      </c>
      <c r="BH266" s="75">
        <v>0</v>
      </c>
      <c r="BI266" s="75">
        <v>-93572213.840000004</v>
      </c>
      <c r="BJ266" s="75">
        <v>-20755666.609999999</v>
      </c>
      <c r="BK266" s="75">
        <v>-3961940.53</v>
      </c>
      <c r="BL266" s="75">
        <v>-1135399.99</v>
      </c>
      <c r="BM266" s="75">
        <v>-1581195.65</v>
      </c>
      <c r="BN266" s="75">
        <v>-3362262.66</v>
      </c>
      <c r="BO266" s="75">
        <v>-2045214.19</v>
      </c>
      <c r="BP266" s="75">
        <v>-46110262.079999998</v>
      </c>
      <c r="BQ266" s="75">
        <v>-2165826.48</v>
      </c>
      <c r="BR266" s="75">
        <v>-2013886.2</v>
      </c>
      <c r="BS266" s="75">
        <v>-3310343.7</v>
      </c>
      <c r="BT266" s="75">
        <v>-3795098.34</v>
      </c>
      <c r="BU266" s="75">
        <v>-12931250.279999999</v>
      </c>
      <c r="BV266" s="75">
        <v>-1729582.51</v>
      </c>
      <c r="BW266" s="75">
        <v>-1078926.4099999999</v>
      </c>
      <c r="BX266" s="75">
        <v>-536335.14</v>
      </c>
      <c r="BY266" s="76">
        <v>-6823891.1599999983</v>
      </c>
    </row>
    <row r="267" spans="1:77" x14ac:dyDescent="0.2">
      <c r="A267" s="73" t="s">
        <v>43</v>
      </c>
      <c r="B267" s="74" t="s">
        <v>729</v>
      </c>
      <c r="C267" s="73" t="s">
        <v>730</v>
      </c>
      <c r="D267" s="75">
        <v>-17541762.530000001</v>
      </c>
      <c r="E267" s="75">
        <v>-6281622.2699999996</v>
      </c>
      <c r="F267" s="75">
        <v>-4969320.3600000003</v>
      </c>
      <c r="G267" s="75">
        <v>-5551935.8200000003</v>
      </c>
      <c r="H267" s="75">
        <v>-4251729.4000000004</v>
      </c>
      <c r="I267" s="75">
        <v>-2188699.81</v>
      </c>
      <c r="J267" s="75">
        <v>-3833626.97</v>
      </c>
      <c r="K267" s="75">
        <v>-6143914.6699999999</v>
      </c>
      <c r="L267" s="75">
        <v>-2678388.6800000002</v>
      </c>
      <c r="M267" s="75">
        <v>-9469330.1999999993</v>
      </c>
      <c r="N267" s="75">
        <v>-2637497.83</v>
      </c>
      <c r="O267" s="75">
        <v>-5240165.99</v>
      </c>
      <c r="P267" s="75">
        <v>-7734158.0700000003</v>
      </c>
      <c r="Q267" s="75">
        <v>-8577926.6600000001</v>
      </c>
      <c r="R267" s="75">
        <v>-1011154.68</v>
      </c>
      <c r="S267" s="75">
        <v>-6358455.1500000004</v>
      </c>
      <c r="T267" s="75">
        <v>-4016614.64</v>
      </c>
      <c r="U267" s="75">
        <v>-1640054.79</v>
      </c>
      <c r="V267" s="75">
        <v>-10191782.449999999</v>
      </c>
      <c r="W267" s="75">
        <v>-7344183.7400000002</v>
      </c>
      <c r="X267" s="75">
        <v>-5557657.1399999997</v>
      </c>
      <c r="Y267" s="75">
        <v>0</v>
      </c>
      <c r="Z267" s="75">
        <v>-3793909.98</v>
      </c>
      <c r="AA267" s="75">
        <v>-5717934.5199999996</v>
      </c>
      <c r="AB267" s="75">
        <v>-3701856.72</v>
      </c>
      <c r="AC267" s="75">
        <v>-2081161.99</v>
      </c>
      <c r="AD267" s="75">
        <v>-2048088.96</v>
      </c>
      <c r="AE267" s="75">
        <v>-11221258.949999999</v>
      </c>
      <c r="AF267" s="75">
        <v>-4268876.4000000004</v>
      </c>
      <c r="AG267" s="75">
        <v>-2491731.4300000002</v>
      </c>
      <c r="AH267" s="75">
        <v>-2236075.85</v>
      </c>
      <c r="AI267" s="75">
        <v>-2130129.0699999998</v>
      </c>
      <c r="AJ267" s="75">
        <v>-3577460.39</v>
      </c>
      <c r="AK267" s="75">
        <v>-3299915.44</v>
      </c>
      <c r="AL267" s="75">
        <v>-2947158.82</v>
      </c>
      <c r="AM267" s="75">
        <v>-4273573.82</v>
      </c>
      <c r="AN267" s="75">
        <v>-2428293.75</v>
      </c>
      <c r="AO267" s="75">
        <v>-2831743.93</v>
      </c>
      <c r="AP267" s="75">
        <v>-2726414.18</v>
      </c>
      <c r="AQ267" s="75">
        <v>-10847473.73</v>
      </c>
      <c r="AR267" s="75">
        <v>-3175553.79</v>
      </c>
      <c r="AS267" s="75">
        <v>-4305890.18</v>
      </c>
      <c r="AT267" s="75">
        <v>-3096861.02</v>
      </c>
      <c r="AU267" s="75">
        <v>-3132279.01</v>
      </c>
      <c r="AV267" s="75">
        <v>-676181.48</v>
      </c>
      <c r="AW267" s="75">
        <v>-1351950.38</v>
      </c>
      <c r="AX267" s="75">
        <v>-13710446.619999999</v>
      </c>
      <c r="AY267" s="75">
        <v>-2527738.6800000002</v>
      </c>
      <c r="AZ267" s="75">
        <v>-3895735.39</v>
      </c>
      <c r="BA267" s="75">
        <v>-5188817.37</v>
      </c>
      <c r="BB267" s="75">
        <v>-5290453.9400000004</v>
      </c>
      <c r="BC267" s="75">
        <v>-3532487.67</v>
      </c>
      <c r="BD267" s="75">
        <v>-5730114.3300000001</v>
      </c>
      <c r="BE267" s="75">
        <v>-5503122.7999999998</v>
      </c>
      <c r="BF267" s="75">
        <v>-3145753.1</v>
      </c>
      <c r="BG267" s="75">
        <v>-1482818.23</v>
      </c>
      <c r="BH267" s="75">
        <v>-1015830.84</v>
      </c>
      <c r="BI267" s="75">
        <v>-11363905.529999999</v>
      </c>
      <c r="BJ267" s="75">
        <v>-8538742.9000000004</v>
      </c>
      <c r="BK267" s="75">
        <v>-3763115.08</v>
      </c>
      <c r="BL267" s="75">
        <v>-1520762.26</v>
      </c>
      <c r="BM267" s="75">
        <v>-2066768.22</v>
      </c>
      <c r="BN267" s="75">
        <v>-5099565.45</v>
      </c>
      <c r="BO267" s="75">
        <v>-2525098.2000000002</v>
      </c>
      <c r="BP267" s="75">
        <v>-6580424.2199999997</v>
      </c>
      <c r="BQ267" s="75">
        <v>-2833812.97</v>
      </c>
      <c r="BR267" s="75">
        <v>-3195382.71</v>
      </c>
      <c r="BS267" s="75">
        <v>-3729355</v>
      </c>
      <c r="BT267" s="75">
        <v>-4918764.54</v>
      </c>
      <c r="BU267" s="75">
        <v>-6040019.0499999998</v>
      </c>
      <c r="BV267" s="75">
        <v>-2802966.64</v>
      </c>
      <c r="BW267" s="75">
        <v>-1546216.52</v>
      </c>
      <c r="BX267" s="75">
        <v>-1469995.08</v>
      </c>
      <c r="BY267" s="76">
        <v>4953117.3199999984</v>
      </c>
    </row>
    <row r="268" spans="1:77" x14ac:dyDescent="0.2">
      <c r="A268" s="73" t="s">
        <v>43</v>
      </c>
      <c r="B268" s="74" t="s">
        <v>731</v>
      </c>
      <c r="C268" s="73" t="s">
        <v>732</v>
      </c>
      <c r="D268" s="75">
        <v>1131526.75</v>
      </c>
      <c r="E268" s="75">
        <v>359700</v>
      </c>
      <c r="F268" s="75">
        <v>263900</v>
      </c>
      <c r="G268" s="75">
        <v>236100</v>
      </c>
      <c r="H268" s="75">
        <v>334000</v>
      </c>
      <c r="I268" s="75">
        <v>5000</v>
      </c>
      <c r="J268" s="75">
        <v>588458</v>
      </c>
      <c r="K268" s="75">
        <v>255500</v>
      </c>
      <c r="L268" s="75">
        <v>35650</v>
      </c>
      <c r="M268" s="75">
        <v>570200</v>
      </c>
      <c r="N268" s="75">
        <v>108800</v>
      </c>
      <c r="O268" s="75">
        <v>89300</v>
      </c>
      <c r="P268" s="75">
        <v>206850</v>
      </c>
      <c r="Q268" s="75">
        <v>316000</v>
      </c>
      <c r="R268" s="75">
        <v>39200</v>
      </c>
      <c r="S268" s="75">
        <v>22450</v>
      </c>
      <c r="T268" s="75">
        <v>29300</v>
      </c>
      <c r="U268" s="75">
        <v>76900</v>
      </c>
      <c r="V268" s="75">
        <v>1095398.25</v>
      </c>
      <c r="W268" s="75">
        <v>0</v>
      </c>
      <c r="X268" s="75">
        <v>91950</v>
      </c>
      <c r="Y268" s="75">
        <v>0</v>
      </c>
      <c r="Z268" s="75">
        <v>74400</v>
      </c>
      <c r="AA268" s="75">
        <v>0</v>
      </c>
      <c r="AB268" s="75">
        <v>192750</v>
      </c>
      <c r="AC268" s="75">
        <v>0</v>
      </c>
      <c r="AD268" s="75">
        <v>0</v>
      </c>
      <c r="AE268" s="75">
        <v>1557426.45</v>
      </c>
      <c r="AF268" s="75">
        <v>107500</v>
      </c>
      <c r="AG268" s="75">
        <v>108100</v>
      </c>
      <c r="AH268" s="75">
        <v>61200</v>
      </c>
      <c r="AI268" s="75">
        <v>80900</v>
      </c>
      <c r="AJ268" s="75">
        <v>135950</v>
      </c>
      <c r="AK268" s="75">
        <v>177900</v>
      </c>
      <c r="AL268" s="75">
        <v>79550</v>
      </c>
      <c r="AM268" s="75">
        <v>198750</v>
      </c>
      <c r="AN268" s="75">
        <v>91850</v>
      </c>
      <c r="AO268" s="75">
        <v>89400</v>
      </c>
      <c r="AP268" s="75">
        <v>26400</v>
      </c>
      <c r="AQ268" s="75">
        <v>536849</v>
      </c>
      <c r="AR268" s="75">
        <v>59000</v>
      </c>
      <c r="AS268" s="75">
        <v>91800</v>
      </c>
      <c r="AT268" s="75">
        <v>92850</v>
      </c>
      <c r="AU268" s="75">
        <v>79650</v>
      </c>
      <c r="AV268" s="75">
        <v>301950</v>
      </c>
      <c r="AW268" s="75">
        <v>209250</v>
      </c>
      <c r="AX268" s="75">
        <v>868680.7</v>
      </c>
      <c r="AY268" s="75">
        <v>109200</v>
      </c>
      <c r="AZ268" s="75">
        <v>251700</v>
      </c>
      <c r="BA268" s="75">
        <v>234950</v>
      </c>
      <c r="BB268" s="75">
        <v>256350</v>
      </c>
      <c r="BC268" s="75">
        <v>285200</v>
      </c>
      <c r="BD268" s="75">
        <v>79250</v>
      </c>
      <c r="BE268" s="75">
        <v>253750</v>
      </c>
      <c r="BF268" s="75">
        <v>227700</v>
      </c>
      <c r="BG268" s="75">
        <v>33150</v>
      </c>
      <c r="BH268" s="75">
        <v>54400</v>
      </c>
      <c r="BI268" s="75">
        <v>1335426.75</v>
      </c>
      <c r="BJ268" s="75">
        <v>669650</v>
      </c>
      <c r="BK268" s="75">
        <v>205600</v>
      </c>
      <c r="BL268" s="75">
        <v>54800</v>
      </c>
      <c r="BM268" s="75">
        <v>235550.5</v>
      </c>
      <c r="BN268" s="75">
        <v>248000</v>
      </c>
      <c r="BO268" s="75">
        <v>63050</v>
      </c>
      <c r="BP268" s="75">
        <v>605474</v>
      </c>
      <c r="BQ268" s="75">
        <v>67800</v>
      </c>
      <c r="BR268" s="75">
        <v>295300</v>
      </c>
      <c r="BS268" s="75">
        <v>181600</v>
      </c>
      <c r="BT268" s="75">
        <v>287750</v>
      </c>
      <c r="BU268" s="75">
        <v>298700</v>
      </c>
      <c r="BV268" s="75">
        <v>204950</v>
      </c>
      <c r="BW268" s="75">
        <v>204500</v>
      </c>
      <c r="BX268" s="75">
        <v>68200</v>
      </c>
      <c r="BY268" s="76">
        <v>-511476.97</v>
      </c>
    </row>
    <row r="269" spans="1:77" x14ac:dyDescent="0.2">
      <c r="A269" s="73" t="s">
        <v>43</v>
      </c>
      <c r="B269" s="74" t="s">
        <v>733</v>
      </c>
      <c r="C269" s="73" t="s">
        <v>734</v>
      </c>
      <c r="D269" s="75">
        <v>0</v>
      </c>
      <c r="E269" s="75">
        <v>0</v>
      </c>
      <c r="F269" s="75">
        <v>0</v>
      </c>
      <c r="G269" s="75">
        <v>0</v>
      </c>
      <c r="H269" s="75">
        <v>0</v>
      </c>
      <c r="I269" s="75">
        <v>0</v>
      </c>
      <c r="J269" s="75">
        <v>0</v>
      </c>
      <c r="K269" s="75">
        <v>0</v>
      </c>
      <c r="L269" s="75">
        <v>0</v>
      </c>
      <c r="M269" s="75">
        <v>0</v>
      </c>
      <c r="N269" s="75">
        <v>0</v>
      </c>
      <c r="O269" s="75">
        <v>0</v>
      </c>
      <c r="P269" s="75">
        <v>0</v>
      </c>
      <c r="Q269" s="75">
        <v>0</v>
      </c>
      <c r="R269" s="75">
        <v>0</v>
      </c>
      <c r="S269" s="75">
        <v>0</v>
      </c>
      <c r="T269" s="75">
        <v>0</v>
      </c>
      <c r="U269" s="75">
        <v>0</v>
      </c>
      <c r="V269" s="75">
        <v>0</v>
      </c>
      <c r="W269" s="75">
        <v>-410</v>
      </c>
      <c r="X269" s="75">
        <v>0</v>
      </c>
      <c r="Y269" s="75">
        <v>0</v>
      </c>
      <c r="Z269" s="75">
        <v>0</v>
      </c>
      <c r="AA269" s="75">
        <v>0</v>
      </c>
      <c r="AB269" s="75">
        <v>0</v>
      </c>
      <c r="AC269" s="75">
        <v>0</v>
      </c>
      <c r="AD269" s="75">
        <v>0</v>
      </c>
      <c r="AE269" s="75">
        <v>0</v>
      </c>
      <c r="AF269" s="75">
        <v>0</v>
      </c>
      <c r="AG269" s="75">
        <v>-16345.7</v>
      </c>
      <c r="AH269" s="75">
        <v>0</v>
      </c>
      <c r="AI269" s="75">
        <v>0</v>
      </c>
      <c r="AJ269" s="75">
        <v>0</v>
      </c>
      <c r="AK269" s="75">
        <v>0</v>
      </c>
      <c r="AL269" s="75">
        <v>0</v>
      </c>
      <c r="AM269" s="75">
        <v>0</v>
      </c>
      <c r="AN269" s="75">
        <v>0</v>
      </c>
      <c r="AO269" s="75">
        <v>0</v>
      </c>
      <c r="AP269" s="75">
        <v>0</v>
      </c>
      <c r="AQ269" s="75">
        <v>0</v>
      </c>
      <c r="AR269" s="75">
        <v>0</v>
      </c>
      <c r="AS269" s="75">
        <v>0</v>
      </c>
      <c r="AT269" s="75">
        <v>0</v>
      </c>
      <c r="AU269" s="75">
        <v>0</v>
      </c>
      <c r="AV269" s="75">
        <v>0</v>
      </c>
      <c r="AW269" s="75">
        <v>0</v>
      </c>
      <c r="AX269" s="75">
        <v>-1723.82</v>
      </c>
      <c r="AY269" s="75">
        <v>0</v>
      </c>
      <c r="AZ269" s="75">
        <v>-2501</v>
      </c>
      <c r="BA269" s="75">
        <v>0</v>
      </c>
      <c r="BB269" s="75">
        <v>0</v>
      </c>
      <c r="BC269" s="75">
        <v>-4749.7299999999996</v>
      </c>
      <c r="BD269" s="75">
        <v>0</v>
      </c>
      <c r="BE269" s="75">
        <v>0</v>
      </c>
      <c r="BF269" s="75">
        <v>0</v>
      </c>
      <c r="BG269" s="75">
        <v>0</v>
      </c>
      <c r="BH269" s="75">
        <v>0</v>
      </c>
      <c r="BI269" s="75">
        <v>0</v>
      </c>
      <c r="BJ269" s="75">
        <v>0</v>
      </c>
      <c r="BK269" s="75">
        <v>0</v>
      </c>
      <c r="BL269" s="75">
        <v>0</v>
      </c>
      <c r="BM269" s="75">
        <v>0</v>
      </c>
      <c r="BN269" s="75">
        <v>0</v>
      </c>
      <c r="BO269" s="75">
        <v>0</v>
      </c>
      <c r="BP269" s="75">
        <v>0</v>
      </c>
      <c r="BQ269" s="75">
        <v>0</v>
      </c>
      <c r="BR269" s="75">
        <v>0</v>
      </c>
      <c r="BS269" s="75">
        <v>0</v>
      </c>
      <c r="BT269" s="75">
        <v>0</v>
      </c>
      <c r="BU269" s="75">
        <v>0</v>
      </c>
      <c r="BV269" s="75">
        <v>0</v>
      </c>
      <c r="BW269" s="75">
        <v>0</v>
      </c>
      <c r="BX269" s="75">
        <v>0</v>
      </c>
      <c r="BY269" s="76">
        <v>450929.84</v>
      </c>
    </row>
    <row r="270" spans="1:77" x14ac:dyDescent="0.2">
      <c r="A270" s="73" t="s">
        <v>43</v>
      </c>
      <c r="B270" s="74" t="s">
        <v>735</v>
      </c>
      <c r="C270" s="73" t="s">
        <v>736</v>
      </c>
      <c r="D270" s="75">
        <v>0</v>
      </c>
      <c r="E270" s="75">
        <v>0</v>
      </c>
      <c r="F270" s="75">
        <v>0</v>
      </c>
      <c r="G270" s="75">
        <v>1205.32</v>
      </c>
      <c r="H270" s="75">
        <v>0</v>
      </c>
      <c r="I270" s="75">
        <v>0</v>
      </c>
      <c r="J270" s="75">
        <v>1293.18</v>
      </c>
      <c r="K270" s="75">
        <v>0</v>
      </c>
      <c r="L270" s="75">
        <v>0</v>
      </c>
      <c r="M270" s="75">
        <v>0</v>
      </c>
      <c r="N270" s="75">
        <v>0</v>
      </c>
      <c r="O270" s="75">
        <v>0</v>
      </c>
      <c r="P270" s="75">
        <v>0</v>
      </c>
      <c r="Q270" s="75">
        <v>0</v>
      </c>
      <c r="R270" s="75">
        <v>0</v>
      </c>
      <c r="S270" s="75">
        <v>0</v>
      </c>
      <c r="T270" s="75">
        <v>10416.74</v>
      </c>
      <c r="U270" s="75">
        <v>0</v>
      </c>
      <c r="V270" s="75">
        <v>0</v>
      </c>
      <c r="W270" s="75">
        <v>0</v>
      </c>
      <c r="X270" s="75">
        <v>0</v>
      </c>
      <c r="Y270" s="75">
        <v>0</v>
      </c>
      <c r="Z270" s="75">
        <v>0</v>
      </c>
      <c r="AA270" s="75">
        <v>0</v>
      </c>
      <c r="AB270" s="75">
        <v>0</v>
      </c>
      <c r="AC270" s="75">
        <v>0</v>
      </c>
      <c r="AD270" s="75">
        <v>0</v>
      </c>
      <c r="AE270" s="75">
        <v>0</v>
      </c>
      <c r="AF270" s="75">
        <v>0</v>
      </c>
      <c r="AG270" s="75">
        <v>866.37</v>
      </c>
      <c r="AH270" s="75">
        <v>0</v>
      </c>
      <c r="AI270" s="75">
        <v>0</v>
      </c>
      <c r="AJ270" s="75">
        <v>0</v>
      </c>
      <c r="AK270" s="75">
        <v>0</v>
      </c>
      <c r="AL270" s="75">
        <v>0</v>
      </c>
      <c r="AM270" s="75">
        <v>0</v>
      </c>
      <c r="AN270" s="75">
        <v>0</v>
      </c>
      <c r="AO270" s="75">
        <v>0</v>
      </c>
      <c r="AP270" s="75">
        <v>0</v>
      </c>
      <c r="AQ270" s="75">
        <v>0</v>
      </c>
      <c r="AR270" s="75">
        <v>0</v>
      </c>
      <c r="AS270" s="75">
        <v>0</v>
      </c>
      <c r="AT270" s="75">
        <v>0</v>
      </c>
      <c r="AU270" s="75">
        <v>0</v>
      </c>
      <c r="AV270" s="75">
        <v>0</v>
      </c>
      <c r="AW270" s="75">
        <v>0</v>
      </c>
      <c r="AX270" s="75">
        <v>0</v>
      </c>
      <c r="AY270" s="75">
        <v>0</v>
      </c>
      <c r="AZ270" s="75">
        <v>7279</v>
      </c>
      <c r="BA270" s="75">
        <v>0</v>
      </c>
      <c r="BB270" s="75">
        <v>0</v>
      </c>
      <c r="BC270" s="75">
        <v>0</v>
      </c>
      <c r="BD270" s="75">
        <v>0</v>
      </c>
      <c r="BE270" s="75">
        <v>0</v>
      </c>
      <c r="BF270" s="75">
        <v>0</v>
      </c>
      <c r="BG270" s="75">
        <v>0</v>
      </c>
      <c r="BH270" s="75">
        <v>0</v>
      </c>
      <c r="BI270" s="75">
        <v>0</v>
      </c>
      <c r="BJ270" s="75">
        <v>0</v>
      </c>
      <c r="BK270" s="75">
        <v>0</v>
      </c>
      <c r="BL270" s="75">
        <v>0</v>
      </c>
      <c r="BM270" s="75">
        <v>0</v>
      </c>
      <c r="BN270" s="75">
        <v>0</v>
      </c>
      <c r="BO270" s="75">
        <v>0</v>
      </c>
      <c r="BP270" s="75">
        <v>0</v>
      </c>
      <c r="BQ270" s="75">
        <v>0</v>
      </c>
      <c r="BR270" s="75">
        <v>0</v>
      </c>
      <c r="BS270" s="75">
        <v>0</v>
      </c>
      <c r="BT270" s="75">
        <v>0</v>
      </c>
      <c r="BU270" s="75">
        <v>0</v>
      </c>
      <c r="BV270" s="75">
        <v>0</v>
      </c>
      <c r="BW270" s="75">
        <v>0</v>
      </c>
      <c r="BX270" s="75">
        <v>0</v>
      </c>
      <c r="BY270" s="76"/>
    </row>
    <row r="271" spans="1:77" x14ac:dyDescent="0.2">
      <c r="A271" s="73" t="s">
        <v>43</v>
      </c>
      <c r="B271" s="74" t="s">
        <v>737</v>
      </c>
      <c r="C271" s="73" t="s">
        <v>738</v>
      </c>
      <c r="D271" s="75">
        <v>0</v>
      </c>
      <c r="E271" s="75">
        <v>0</v>
      </c>
      <c r="F271" s="75">
        <v>-418539.56</v>
      </c>
      <c r="G271" s="75">
        <v>-15937.23</v>
      </c>
      <c r="H271" s="75">
        <v>0</v>
      </c>
      <c r="I271" s="75">
        <v>0</v>
      </c>
      <c r="J271" s="75">
        <v>-474625.42</v>
      </c>
      <c r="K271" s="75">
        <v>-59425.48</v>
      </c>
      <c r="L271" s="75">
        <v>-1823.29</v>
      </c>
      <c r="M271" s="75">
        <v>-50928.67</v>
      </c>
      <c r="N271" s="75">
        <v>-13057.3</v>
      </c>
      <c r="O271" s="75">
        <v>-103518.91</v>
      </c>
      <c r="P271" s="75">
        <v>-500246.43</v>
      </c>
      <c r="Q271" s="75">
        <v>-195227.23</v>
      </c>
      <c r="R271" s="75">
        <v>0</v>
      </c>
      <c r="S271" s="75">
        <v>-370</v>
      </c>
      <c r="T271" s="75">
        <v>-3610.21</v>
      </c>
      <c r="U271" s="75">
        <v>-2577</v>
      </c>
      <c r="V271" s="75">
        <v>0</v>
      </c>
      <c r="W271" s="75">
        <v>-84920.27</v>
      </c>
      <c r="X271" s="75">
        <v>-5553.56</v>
      </c>
      <c r="Y271" s="75">
        <v>-88424.37</v>
      </c>
      <c r="Z271" s="75">
        <v>-1231.56</v>
      </c>
      <c r="AA271" s="75">
        <v>0</v>
      </c>
      <c r="AB271" s="75">
        <v>0</v>
      </c>
      <c r="AC271" s="75">
        <v>0</v>
      </c>
      <c r="AD271" s="75">
        <v>0</v>
      </c>
      <c r="AE271" s="75">
        <v>-4594199.3899999997</v>
      </c>
      <c r="AF271" s="75">
        <v>-5600.59</v>
      </c>
      <c r="AG271" s="75">
        <v>-40559.29</v>
      </c>
      <c r="AH271" s="75">
        <v>-5392.84</v>
      </c>
      <c r="AI271" s="75">
        <v>0</v>
      </c>
      <c r="AJ271" s="75">
        <v>-31688.85</v>
      </c>
      <c r="AK271" s="75">
        <v>-28002.77</v>
      </c>
      <c r="AL271" s="75">
        <v>-1931.23</v>
      </c>
      <c r="AM271" s="75">
        <v>-41868.03</v>
      </c>
      <c r="AN271" s="75">
        <v>-1201.29</v>
      </c>
      <c r="AO271" s="75">
        <v>-7939.88</v>
      </c>
      <c r="AP271" s="75">
        <v>-19962.16</v>
      </c>
      <c r="AQ271" s="75">
        <v>-377860.93</v>
      </c>
      <c r="AR271" s="75">
        <v>0</v>
      </c>
      <c r="AS271" s="75">
        <v>-7246</v>
      </c>
      <c r="AT271" s="75">
        <v>-1611.5</v>
      </c>
      <c r="AU271" s="75">
        <v>-14223.54</v>
      </c>
      <c r="AV271" s="75">
        <v>-1218</v>
      </c>
      <c r="AW271" s="75">
        <v>-785.94</v>
      </c>
      <c r="AX271" s="75">
        <v>-245369.21</v>
      </c>
      <c r="AY271" s="75">
        <v>-13025</v>
      </c>
      <c r="AZ271" s="75">
        <v>-33694.120000000003</v>
      </c>
      <c r="BA271" s="75">
        <v>-3118.92</v>
      </c>
      <c r="BB271" s="75">
        <v>-108313.59</v>
      </c>
      <c r="BC271" s="75">
        <v>-113184.88</v>
      </c>
      <c r="BD271" s="75">
        <v>-61413.389900000002</v>
      </c>
      <c r="BE271" s="75">
        <v>-63429.75</v>
      </c>
      <c r="BF271" s="75">
        <v>0</v>
      </c>
      <c r="BG271" s="75">
        <v>-2111.2199999999998</v>
      </c>
      <c r="BH271" s="75">
        <v>-1250</v>
      </c>
      <c r="BI271" s="75">
        <v>-764826.43</v>
      </c>
      <c r="BJ271" s="75">
        <v>0</v>
      </c>
      <c r="BK271" s="75">
        <v>0</v>
      </c>
      <c r="BL271" s="75">
        <v>-375.15</v>
      </c>
      <c r="BM271" s="75">
        <v>0</v>
      </c>
      <c r="BN271" s="75">
        <v>-1195.56</v>
      </c>
      <c r="BO271" s="75">
        <v>-3423.71</v>
      </c>
      <c r="BP271" s="75">
        <v>-577793.79</v>
      </c>
      <c r="BQ271" s="75">
        <v>-14613.63</v>
      </c>
      <c r="BR271" s="75">
        <v>-1202.1199999999999</v>
      </c>
      <c r="BS271" s="75">
        <v>-11354.24</v>
      </c>
      <c r="BT271" s="75">
        <v>-8950.84</v>
      </c>
      <c r="BU271" s="75">
        <v>-86997.8</v>
      </c>
      <c r="BV271" s="75">
        <v>-6032.77</v>
      </c>
      <c r="BW271" s="75">
        <v>0</v>
      </c>
      <c r="BX271" s="75">
        <v>-4827</v>
      </c>
      <c r="BY271" s="76">
        <v>1112.1400000000001</v>
      </c>
    </row>
    <row r="272" spans="1:77" x14ac:dyDescent="0.2">
      <c r="A272" s="73" t="s">
        <v>43</v>
      </c>
      <c r="B272" s="74" t="s">
        <v>739</v>
      </c>
      <c r="C272" s="73" t="s">
        <v>740</v>
      </c>
      <c r="D272" s="75">
        <v>0</v>
      </c>
      <c r="E272" s="75">
        <v>0</v>
      </c>
      <c r="F272" s="75">
        <v>165855.97</v>
      </c>
      <c r="G272" s="75">
        <v>33656.910000000003</v>
      </c>
      <c r="H272" s="75">
        <v>1966.78</v>
      </c>
      <c r="I272" s="75">
        <v>0</v>
      </c>
      <c r="J272" s="75">
        <v>618321.91</v>
      </c>
      <c r="K272" s="75">
        <v>13737.67</v>
      </c>
      <c r="L272" s="75">
        <v>0</v>
      </c>
      <c r="M272" s="75">
        <v>56563.88</v>
      </c>
      <c r="N272" s="75">
        <v>12387.7</v>
      </c>
      <c r="O272" s="75">
        <v>0</v>
      </c>
      <c r="P272" s="75">
        <v>64395.51</v>
      </c>
      <c r="Q272" s="75">
        <v>7434.3</v>
      </c>
      <c r="R272" s="75">
        <v>0</v>
      </c>
      <c r="S272" s="75">
        <v>0</v>
      </c>
      <c r="T272" s="75">
        <v>4655.75</v>
      </c>
      <c r="U272" s="75">
        <v>0</v>
      </c>
      <c r="V272" s="75">
        <v>0</v>
      </c>
      <c r="W272" s="75">
        <v>8776.4</v>
      </c>
      <c r="X272" s="75">
        <v>1249.57</v>
      </c>
      <c r="Y272" s="75">
        <v>29983.19</v>
      </c>
      <c r="Z272" s="75">
        <v>1629.56</v>
      </c>
      <c r="AA272" s="75">
        <v>0</v>
      </c>
      <c r="AB272" s="75">
        <v>0</v>
      </c>
      <c r="AC272" s="75">
        <v>0</v>
      </c>
      <c r="AD272" s="75">
        <v>0</v>
      </c>
      <c r="AE272" s="75">
        <v>1252216.3200000001</v>
      </c>
      <c r="AF272" s="75">
        <v>7570.71</v>
      </c>
      <c r="AG272" s="75">
        <v>0</v>
      </c>
      <c r="AH272" s="75">
        <v>17228.61</v>
      </c>
      <c r="AI272" s="75">
        <v>0</v>
      </c>
      <c r="AJ272" s="75">
        <v>28556.58</v>
      </c>
      <c r="AK272" s="75">
        <v>0</v>
      </c>
      <c r="AL272" s="75">
        <v>20559.740000000002</v>
      </c>
      <c r="AM272" s="75">
        <v>8350.81</v>
      </c>
      <c r="AN272" s="75">
        <v>1662.08</v>
      </c>
      <c r="AO272" s="75">
        <v>30688.79</v>
      </c>
      <c r="AP272" s="75">
        <v>2333.1799999999998</v>
      </c>
      <c r="AQ272" s="75">
        <v>542546.68000000005</v>
      </c>
      <c r="AR272" s="75">
        <v>0</v>
      </c>
      <c r="AS272" s="75">
        <v>3974.83</v>
      </c>
      <c r="AT272" s="75">
        <v>11391.97</v>
      </c>
      <c r="AU272" s="75">
        <v>3304.52</v>
      </c>
      <c r="AV272" s="75">
        <v>20</v>
      </c>
      <c r="AW272" s="75">
        <v>0</v>
      </c>
      <c r="AX272" s="75">
        <v>524803.93999999994</v>
      </c>
      <c r="AY272" s="75">
        <v>113925.44</v>
      </c>
      <c r="AZ272" s="75">
        <v>61619.99</v>
      </c>
      <c r="BA272" s="75">
        <v>0</v>
      </c>
      <c r="BB272" s="75">
        <v>3644.58</v>
      </c>
      <c r="BC272" s="75">
        <v>4273.59</v>
      </c>
      <c r="BD272" s="75">
        <v>18968.34</v>
      </c>
      <c r="BE272" s="75">
        <v>846.93</v>
      </c>
      <c r="BF272" s="75">
        <v>0</v>
      </c>
      <c r="BG272" s="75">
        <v>0</v>
      </c>
      <c r="BH272" s="75">
        <v>2013.28</v>
      </c>
      <c r="BI272" s="75">
        <v>916948.7</v>
      </c>
      <c r="BJ272" s="75">
        <v>0</v>
      </c>
      <c r="BK272" s="75">
        <v>0</v>
      </c>
      <c r="BL272" s="75">
        <v>1484.85</v>
      </c>
      <c r="BM272" s="75">
        <v>8996.34</v>
      </c>
      <c r="BN272" s="75">
        <v>9408.35</v>
      </c>
      <c r="BO272" s="75">
        <v>2531.29</v>
      </c>
      <c r="BP272" s="75">
        <v>705246.67</v>
      </c>
      <c r="BQ272" s="75">
        <v>2602.34</v>
      </c>
      <c r="BR272" s="75">
        <v>4041.6</v>
      </c>
      <c r="BS272" s="75">
        <v>32532.98</v>
      </c>
      <c r="BT272" s="75">
        <v>35304.81</v>
      </c>
      <c r="BU272" s="75">
        <v>144160.57999999999</v>
      </c>
      <c r="BV272" s="75">
        <v>14686.84</v>
      </c>
      <c r="BW272" s="75">
        <v>0</v>
      </c>
      <c r="BX272" s="75">
        <v>1856.87</v>
      </c>
      <c r="BY272" s="76">
        <v>342994242.12000006</v>
      </c>
    </row>
    <row r="273" spans="1:77" x14ac:dyDescent="0.2">
      <c r="A273" s="73" t="s">
        <v>43</v>
      </c>
      <c r="B273" s="74" t="s">
        <v>741</v>
      </c>
      <c r="C273" s="73" t="s">
        <v>742</v>
      </c>
      <c r="D273" s="75">
        <v>-58905.440000000002</v>
      </c>
      <c r="E273" s="75">
        <v>0</v>
      </c>
      <c r="F273" s="75">
        <v>-492745.43</v>
      </c>
      <c r="G273" s="75">
        <v>-33675.14</v>
      </c>
      <c r="H273" s="75">
        <v>-12673.46</v>
      </c>
      <c r="I273" s="75">
        <v>0</v>
      </c>
      <c r="J273" s="75">
        <v>-11223.59</v>
      </c>
      <c r="K273" s="75">
        <v>0</v>
      </c>
      <c r="L273" s="75">
        <v>0</v>
      </c>
      <c r="M273" s="75">
        <v>-6636.12</v>
      </c>
      <c r="N273" s="75">
        <v>0</v>
      </c>
      <c r="O273" s="75">
        <v>0</v>
      </c>
      <c r="P273" s="75">
        <v>-125311.17</v>
      </c>
      <c r="Q273" s="75">
        <v>0</v>
      </c>
      <c r="R273" s="75">
        <v>0</v>
      </c>
      <c r="S273" s="75">
        <v>0</v>
      </c>
      <c r="T273" s="75">
        <v>0</v>
      </c>
      <c r="U273" s="75">
        <v>0</v>
      </c>
      <c r="V273" s="75">
        <v>0</v>
      </c>
      <c r="W273" s="75">
        <v>0</v>
      </c>
      <c r="X273" s="75">
        <v>0</v>
      </c>
      <c r="Y273" s="75">
        <v>-1987.89</v>
      </c>
      <c r="Z273" s="75">
        <v>0</v>
      </c>
      <c r="AA273" s="75">
        <v>0</v>
      </c>
      <c r="AB273" s="75">
        <v>0</v>
      </c>
      <c r="AC273" s="75">
        <v>0</v>
      </c>
      <c r="AD273" s="75">
        <v>0</v>
      </c>
      <c r="AE273" s="75">
        <v>0</v>
      </c>
      <c r="AF273" s="75">
        <v>0</v>
      </c>
      <c r="AG273" s="75">
        <v>0</v>
      </c>
      <c r="AH273" s="75">
        <v>0</v>
      </c>
      <c r="AI273" s="75">
        <v>0</v>
      </c>
      <c r="AJ273" s="75">
        <v>-763.5</v>
      </c>
      <c r="AK273" s="75">
        <v>0</v>
      </c>
      <c r="AL273" s="75">
        <v>0</v>
      </c>
      <c r="AM273" s="75">
        <v>0</v>
      </c>
      <c r="AN273" s="75">
        <v>0</v>
      </c>
      <c r="AO273" s="75">
        <v>0</v>
      </c>
      <c r="AP273" s="75">
        <v>0</v>
      </c>
      <c r="AQ273" s="75">
        <v>-2354.46</v>
      </c>
      <c r="AR273" s="75">
        <v>0</v>
      </c>
      <c r="AS273" s="75">
        <v>0</v>
      </c>
      <c r="AT273" s="75">
        <v>0</v>
      </c>
      <c r="AU273" s="75">
        <v>0</v>
      </c>
      <c r="AV273" s="75">
        <v>0</v>
      </c>
      <c r="AW273" s="75">
        <v>0</v>
      </c>
      <c r="AX273" s="75">
        <v>-151072.72</v>
      </c>
      <c r="AY273" s="75">
        <v>0</v>
      </c>
      <c r="AZ273" s="75">
        <v>-830.94</v>
      </c>
      <c r="BA273" s="75">
        <v>0</v>
      </c>
      <c r="BB273" s="75">
        <v>0</v>
      </c>
      <c r="BC273" s="75">
        <v>0</v>
      </c>
      <c r="BD273" s="75">
        <v>0</v>
      </c>
      <c r="BE273" s="75">
        <v>0</v>
      </c>
      <c r="BF273" s="75">
        <v>0</v>
      </c>
      <c r="BG273" s="75">
        <v>0</v>
      </c>
      <c r="BH273" s="75">
        <v>0</v>
      </c>
      <c r="BI273" s="75">
        <v>0</v>
      </c>
      <c r="BJ273" s="75">
        <v>0</v>
      </c>
      <c r="BK273" s="75">
        <v>0</v>
      </c>
      <c r="BL273" s="75">
        <v>0</v>
      </c>
      <c r="BM273" s="75">
        <v>0</v>
      </c>
      <c r="BN273" s="75">
        <v>0</v>
      </c>
      <c r="BO273" s="75">
        <v>0</v>
      </c>
      <c r="BP273" s="75">
        <v>-60199.42</v>
      </c>
      <c r="BQ273" s="75">
        <v>0</v>
      </c>
      <c r="BR273" s="75">
        <v>0</v>
      </c>
      <c r="BS273" s="75">
        <v>0</v>
      </c>
      <c r="BT273" s="75">
        <v>0</v>
      </c>
      <c r="BU273" s="75">
        <v>0</v>
      </c>
      <c r="BV273" s="75">
        <v>0</v>
      </c>
      <c r="BW273" s="75">
        <v>0</v>
      </c>
      <c r="BX273" s="75">
        <v>0</v>
      </c>
      <c r="BY273" s="76">
        <v>1976098894.6699009</v>
      </c>
    </row>
    <row r="274" spans="1:77" x14ac:dyDescent="0.2">
      <c r="A274" s="73" t="s">
        <v>43</v>
      </c>
      <c r="B274" s="74" t="s">
        <v>743</v>
      </c>
      <c r="C274" s="73" t="s">
        <v>744</v>
      </c>
      <c r="D274" s="75">
        <v>0</v>
      </c>
      <c r="E274" s="75">
        <v>0</v>
      </c>
      <c r="F274" s="75">
        <v>568684.68000000005</v>
      </c>
      <c r="G274" s="75">
        <v>41009.22</v>
      </c>
      <c r="H274" s="75">
        <v>302.43</v>
      </c>
      <c r="I274" s="75">
        <v>0</v>
      </c>
      <c r="J274" s="75">
        <v>14505.25</v>
      </c>
      <c r="K274" s="75">
        <v>0</v>
      </c>
      <c r="L274" s="75">
        <v>0</v>
      </c>
      <c r="M274" s="75">
        <v>623.67999999999995</v>
      </c>
      <c r="N274" s="75">
        <v>0</v>
      </c>
      <c r="O274" s="75">
        <v>0</v>
      </c>
      <c r="P274" s="75">
        <v>13145.93</v>
      </c>
      <c r="Q274" s="75">
        <v>0</v>
      </c>
      <c r="R274" s="75">
        <v>0</v>
      </c>
      <c r="S274" s="75">
        <v>0</v>
      </c>
      <c r="T274" s="75">
        <v>0</v>
      </c>
      <c r="U274" s="75">
        <v>0</v>
      </c>
      <c r="V274" s="75">
        <v>0</v>
      </c>
      <c r="W274" s="75">
        <v>0</v>
      </c>
      <c r="X274" s="75">
        <v>1506.61</v>
      </c>
      <c r="Y274" s="75">
        <v>0</v>
      </c>
      <c r="Z274" s="75">
        <v>2129.25</v>
      </c>
      <c r="AA274" s="75">
        <v>0</v>
      </c>
      <c r="AB274" s="75">
        <v>0</v>
      </c>
      <c r="AC274" s="75">
        <v>0</v>
      </c>
      <c r="AD274" s="75">
        <v>0</v>
      </c>
      <c r="AE274" s="75">
        <v>0</v>
      </c>
      <c r="AF274" s="75">
        <v>0</v>
      </c>
      <c r="AG274" s="75">
        <v>0</v>
      </c>
      <c r="AH274" s="75">
        <v>0</v>
      </c>
      <c r="AI274" s="75">
        <v>0</v>
      </c>
      <c r="AJ274" s="75">
        <v>0</v>
      </c>
      <c r="AK274" s="75">
        <v>0</v>
      </c>
      <c r="AL274" s="75">
        <v>0</v>
      </c>
      <c r="AM274" s="75">
        <v>0</v>
      </c>
      <c r="AN274" s="75">
        <v>0</v>
      </c>
      <c r="AO274" s="75">
        <v>0</v>
      </c>
      <c r="AP274" s="75">
        <v>0</v>
      </c>
      <c r="AQ274" s="75">
        <v>238602.72</v>
      </c>
      <c r="AR274" s="75">
        <v>0</v>
      </c>
      <c r="AS274" s="75">
        <v>0</v>
      </c>
      <c r="AT274" s="75">
        <v>0</v>
      </c>
      <c r="AU274" s="75">
        <v>0</v>
      </c>
      <c r="AV274" s="75">
        <v>0</v>
      </c>
      <c r="AW274" s="75">
        <v>0</v>
      </c>
      <c r="AX274" s="75">
        <v>141364.18</v>
      </c>
      <c r="AY274" s="75">
        <v>0</v>
      </c>
      <c r="AZ274" s="75">
        <v>1586.12</v>
      </c>
      <c r="BA274" s="75">
        <v>0</v>
      </c>
      <c r="BB274" s="75">
        <v>0</v>
      </c>
      <c r="BC274" s="75">
        <v>1</v>
      </c>
      <c r="BD274" s="75">
        <v>0</v>
      </c>
      <c r="BE274" s="75">
        <v>0</v>
      </c>
      <c r="BF274" s="75">
        <v>0</v>
      </c>
      <c r="BG274" s="75">
        <v>0</v>
      </c>
      <c r="BH274" s="75">
        <v>0</v>
      </c>
      <c r="BI274" s="75">
        <v>0</v>
      </c>
      <c r="BJ274" s="75">
        <v>0</v>
      </c>
      <c r="BK274" s="75">
        <v>0</v>
      </c>
      <c r="BL274" s="75">
        <v>0</v>
      </c>
      <c r="BM274" s="75">
        <v>1820.78</v>
      </c>
      <c r="BN274" s="75">
        <v>0</v>
      </c>
      <c r="BO274" s="75">
        <v>0</v>
      </c>
      <c r="BP274" s="75">
        <v>31552.42</v>
      </c>
      <c r="BQ274" s="75">
        <v>0</v>
      </c>
      <c r="BR274" s="75">
        <v>0</v>
      </c>
      <c r="BS274" s="75">
        <v>0</v>
      </c>
      <c r="BT274" s="75">
        <v>0</v>
      </c>
      <c r="BU274" s="75">
        <v>5167.12</v>
      </c>
      <c r="BV274" s="75">
        <v>0</v>
      </c>
      <c r="BW274" s="75">
        <v>0</v>
      </c>
      <c r="BX274" s="75">
        <v>0</v>
      </c>
      <c r="BY274" s="76">
        <v>12390420.600000001</v>
      </c>
    </row>
    <row r="275" spans="1:77" x14ac:dyDescent="0.2">
      <c r="A275" s="73" t="s">
        <v>43</v>
      </c>
      <c r="B275" s="74" t="s">
        <v>745</v>
      </c>
      <c r="C275" s="73" t="s">
        <v>746</v>
      </c>
      <c r="D275" s="75">
        <v>-1442362.75</v>
      </c>
      <c r="E275" s="75">
        <v>0</v>
      </c>
      <c r="F275" s="75">
        <v>-2631494.19</v>
      </c>
      <c r="G275" s="75">
        <v>-163201.42000000001</v>
      </c>
      <c r="H275" s="75">
        <v>-578.26</v>
      </c>
      <c r="I275" s="75">
        <v>-12998.7</v>
      </c>
      <c r="J275" s="75">
        <v>-3654302.22</v>
      </c>
      <c r="K275" s="75">
        <v>-693070.34</v>
      </c>
      <c r="L275" s="75">
        <v>-38344.239999999998</v>
      </c>
      <c r="M275" s="75">
        <v>-516697.94</v>
      </c>
      <c r="N275" s="75">
        <v>-32635.72</v>
      </c>
      <c r="O275" s="75">
        <v>-36386.5</v>
      </c>
      <c r="P275" s="75">
        <v>-2709154.22</v>
      </c>
      <c r="Q275" s="75">
        <v>-536700.07999999996</v>
      </c>
      <c r="R275" s="75">
        <v>0</v>
      </c>
      <c r="S275" s="75">
        <v>0</v>
      </c>
      <c r="T275" s="75">
        <v>-76337.13</v>
      </c>
      <c r="U275" s="75">
        <v>-221104.98</v>
      </c>
      <c r="V275" s="75">
        <v>-2578202.54</v>
      </c>
      <c r="W275" s="75">
        <v>-451391.96</v>
      </c>
      <c r="X275" s="75">
        <v>-150275.82</v>
      </c>
      <c r="Y275" s="75">
        <v>0</v>
      </c>
      <c r="Z275" s="75">
        <v>-34269.74</v>
      </c>
      <c r="AA275" s="75">
        <v>-211704.32000000001</v>
      </c>
      <c r="AB275" s="75">
        <v>0</v>
      </c>
      <c r="AC275" s="75">
        <v>0</v>
      </c>
      <c r="AD275" s="75">
        <v>0</v>
      </c>
      <c r="AE275" s="75">
        <v>-20450018.629999999</v>
      </c>
      <c r="AF275" s="75">
        <v>-34805.99</v>
      </c>
      <c r="AG275" s="75">
        <v>-274881.84000000003</v>
      </c>
      <c r="AH275" s="75">
        <v>-47697.9</v>
      </c>
      <c r="AI275" s="75">
        <v>0</v>
      </c>
      <c r="AJ275" s="75">
        <v>-55130.52</v>
      </c>
      <c r="AK275" s="75">
        <v>-385039.37</v>
      </c>
      <c r="AL275" s="75">
        <v>-63372.06</v>
      </c>
      <c r="AM275" s="75">
        <v>-109214.09</v>
      </c>
      <c r="AN275" s="75">
        <v>-16754.099999999999</v>
      </c>
      <c r="AO275" s="75">
        <v>-45877.4</v>
      </c>
      <c r="AP275" s="75">
        <v>-40511.769999999997</v>
      </c>
      <c r="AQ275" s="75">
        <v>-2429698.61</v>
      </c>
      <c r="AR275" s="75">
        <v>0</v>
      </c>
      <c r="AS275" s="75">
        <v>-55257.09</v>
      </c>
      <c r="AT275" s="75">
        <v>-16034.27</v>
      </c>
      <c r="AU275" s="75">
        <v>-16488.96</v>
      </c>
      <c r="AV275" s="75">
        <v>-1823.75</v>
      </c>
      <c r="AW275" s="75">
        <v>-5403.68</v>
      </c>
      <c r="AX275" s="75">
        <v>-7553233.8399999999</v>
      </c>
      <c r="AY275" s="75">
        <v>-390661.1</v>
      </c>
      <c r="AZ275" s="75">
        <v>-226386.53</v>
      </c>
      <c r="BA275" s="75">
        <v>0</v>
      </c>
      <c r="BB275" s="75">
        <v>-1567900.18</v>
      </c>
      <c r="BC275" s="75">
        <v>-314044.81</v>
      </c>
      <c r="BD275" s="75">
        <v>-92660.63</v>
      </c>
      <c r="BE275" s="75">
        <v>-681008.71</v>
      </c>
      <c r="BF275" s="75">
        <v>-68425.86</v>
      </c>
      <c r="BG275" s="75">
        <v>-10447.85</v>
      </c>
      <c r="BH275" s="75">
        <v>-10497.74</v>
      </c>
      <c r="BI275" s="75">
        <v>-8857013.3200000003</v>
      </c>
      <c r="BJ275" s="75">
        <v>0</v>
      </c>
      <c r="BK275" s="75">
        <v>-206301.72</v>
      </c>
      <c r="BL275" s="75">
        <v>-32603.49</v>
      </c>
      <c r="BM275" s="75">
        <v>-6204.11</v>
      </c>
      <c r="BN275" s="75">
        <v>-14502.49</v>
      </c>
      <c r="BO275" s="75">
        <v>-36555.58</v>
      </c>
      <c r="BP275" s="75">
        <v>-5516827.3499999996</v>
      </c>
      <c r="BQ275" s="75">
        <v>-51759.28</v>
      </c>
      <c r="BR275" s="75">
        <v>-134670.17000000001</v>
      </c>
      <c r="BS275" s="75">
        <v>-63385.45</v>
      </c>
      <c r="BT275" s="75">
        <v>-60733.16</v>
      </c>
      <c r="BU275" s="75">
        <v>-661704.49</v>
      </c>
      <c r="BV275" s="75">
        <v>-36199.839999999997</v>
      </c>
      <c r="BW275" s="75">
        <v>0</v>
      </c>
      <c r="BX275" s="75">
        <v>-11118.69</v>
      </c>
      <c r="BY275" s="76">
        <v>958876225.63999987</v>
      </c>
    </row>
    <row r="276" spans="1:77" x14ac:dyDescent="0.2">
      <c r="A276" s="73" t="s">
        <v>43</v>
      </c>
      <c r="B276" s="74" t="s">
        <v>747</v>
      </c>
      <c r="C276" s="73" t="s">
        <v>748</v>
      </c>
      <c r="D276" s="75">
        <v>0</v>
      </c>
      <c r="E276" s="75">
        <v>0</v>
      </c>
      <c r="F276" s="75">
        <v>2550151.09</v>
      </c>
      <c r="G276" s="75">
        <v>161555.85999999999</v>
      </c>
      <c r="H276" s="75">
        <v>27694.91</v>
      </c>
      <c r="I276" s="75">
        <v>0</v>
      </c>
      <c r="J276" s="75">
        <v>5397282.7199999997</v>
      </c>
      <c r="K276" s="75">
        <v>419113.04</v>
      </c>
      <c r="L276" s="75">
        <v>29476.36</v>
      </c>
      <c r="M276" s="75">
        <v>1265303.76</v>
      </c>
      <c r="N276" s="75">
        <v>0</v>
      </c>
      <c r="O276" s="75">
        <v>1635.75</v>
      </c>
      <c r="P276" s="75">
        <v>469234.69</v>
      </c>
      <c r="Q276" s="75">
        <v>26909.7</v>
      </c>
      <c r="R276" s="75">
        <v>0</v>
      </c>
      <c r="S276" s="75">
        <v>0</v>
      </c>
      <c r="T276" s="75">
        <v>14831.87</v>
      </c>
      <c r="U276" s="75">
        <v>29820.37</v>
      </c>
      <c r="V276" s="75">
        <v>0</v>
      </c>
      <c r="W276" s="75">
        <v>75913.45</v>
      </c>
      <c r="X276" s="75">
        <v>78610.7</v>
      </c>
      <c r="Y276" s="75">
        <v>432298.67</v>
      </c>
      <c r="Z276" s="75">
        <v>6071.16</v>
      </c>
      <c r="AA276" s="75">
        <v>0</v>
      </c>
      <c r="AB276" s="75">
        <v>0</v>
      </c>
      <c r="AC276" s="75">
        <v>0</v>
      </c>
      <c r="AD276" s="75">
        <v>0</v>
      </c>
      <c r="AE276" s="75">
        <v>10294236.41</v>
      </c>
      <c r="AF276" s="75">
        <v>199178.5</v>
      </c>
      <c r="AG276" s="75">
        <v>79067.509999999995</v>
      </c>
      <c r="AH276" s="75">
        <v>98759.13</v>
      </c>
      <c r="AI276" s="75">
        <v>0</v>
      </c>
      <c r="AJ276" s="75">
        <v>139951.44</v>
      </c>
      <c r="AK276" s="75">
        <v>51109.58</v>
      </c>
      <c r="AL276" s="75">
        <v>99148.02</v>
      </c>
      <c r="AM276" s="75">
        <v>128436.7</v>
      </c>
      <c r="AN276" s="75">
        <v>13816.81</v>
      </c>
      <c r="AO276" s="75">
        <v>98848.97</v>
      </c>
      <c r="AP276" s="75">
        <v>36276.42</v>
      </c>
      <c r="AQ276" s="75">
        <v>4801988.4000000004</v>
      </c>
      <c r="AR276" s="75">
        <v>0</v>
      </c>
      <c r="AS276" s="75">
        <v>27753.59</v>
      </c>
      <c r="AT276" s="75">
        <v>20279.810000000001</v>
      </c>
      <c r="AU276" s="75">
        <v>0</v>
      </c>
      <c r="AV276" s="75">
        <v>0</v>
      </c>
      <c r="AW276" s="75">
        <v>5053.2</v>
      </c>
      <c r="AX276" s="75">
        <v>4576400.26</v>
      </c>
      <c r="AY276" s="75">
        <v>16517.939999999999</v>
      </c>
      <c r="AZ276" s="75">
        <v>235738.31</v>
      </c>
      <c r="BA276" s="75">
        <v>0</v>
      </c>
      <c r="BB276" s="75">
        <v>135314.70000000001</v>
      </c>
      <c r="BC276" s="75">
        <v>9738.56</v>
      </c>
      <c r="BD276" s="75">
        <v>0</v>
      </c>
      <c r="BE276" s="75">
        <v>0</v>
      </c>
      <c r="BF276" s="75">
        <v>682.05</v>
      </c>
      <c r="BG276" s="75">
        <v>6786.14</v>
      </c>
      <c r="BH276" s="75">
        <v>30391.55</v>
      </c>
      <c r="BI276" s="75">
        <v>10702087.18</v>
      </c>
      <c r="BJ276" s="75">
        <v>0</v>
      </c>
      <c r="BK276" s="75">
        <v>147077.16</v>
      </c>
      <c r="BL276" s="75">
        <v>9312.82</v>
      </c>
      <c r="BM276" s="75">
        <v>75893.67</v>
      </c>
      <c r="BN276" s="75">
        <v>24857.66</v>
      </c>
      <c r="BO276" s="75">
        <v>10660.43</v>
      </c>
      <c r="BP276" s="75">
        <v>5834748.9199999999</v>
      </c>
      <c r="BQ276" s="75">
        <v>3895.46</v>
      </c>
      <c r="BR276" s="75">
        <v>63207.99</v>
      </c>
      <c r="BS276" s="75">
        <v>44758.38</v>
      </c>
      <c r="BT276" s="75">
        <v>209828.76</v>
      </c>
      <c r="BU276" s="75">
        <v>762165.04</v>
      </c>
      <c r="BV276" s="75">
        <v>7382.39</v>
      </c>
      <c r="BW276" s="75">
        <v>0</v>
      </c>
      <c r="BX276" s="75">
        <v>0</v>
      </c>
      <c r="BY276" s="76">
        <v>49251992.879999995</v>
      </c>
    </row>
    <row r="277" spans="1:77" x14ac:dyDescent="0.2">
      <c r="A277" s="73" t="s">
        <v>43</v>
      </c>
      <c r="B277" s="74" t="s">
        <v>749</v>
      </c>
      <c r="C277" s="73" t="s">
        <v>750</v>
      </c>
      <c r="D277" s="75">
        <v>8771392.4299999997</v>
      </c>
      <c r="E277" s="75">
        <v>3416562.43</v>
      </c>
      <c r="F277" s="75">
        <v>2236367.67</v>
      </c>
      <c r="G277" s="75">
        <v>0</v>
      </c>
      <c r="H277" s="75">
        <v>0</v>
      </c>
      <c r="I277" s="75">
        <v>0</v>
      </c>
      <c r="J277" s="75">
        <v>0</v>
      </c>
      <c r="K277" s="75">
        <v>8413938.3100000005</v>
      </c>
      <c r="L277" s="75">
        <v>289636.99</v>
      </c>
      <c r="M277" s="75">
        <v>0</v>
      </c>
      <c r="N277" s="75">
        <v>0</v>
      </c>
      <c r="O277" s="75">
        <v>0</v>
      </c>
      <c r="P277" s="75">
        <v>9198062.9700000007</v>
      </c>
      <c r="Q277" s="75">
        <v>2441996.2400000002</v>
      </c>
      <c r="R277" s="75">
        <v>0</v>
      </c>
      <c r="S277" s="75">
        <v>0</v>
      </c>
      <c r="T277" s="75">
        <v>0</v>
      </c>
      <c r="U277" s="75">
        <v>0</v>
      </c>
      <c r="V277" s="75">
        <v>0</v>
      </c>
      <c r="W277" s="75">
        <v>4182688.45</v>
      </c>
      <c r="X277" s="75">
        <v>0</v>
      </c>
      <c r="Y277" s="75">
        <v>0</v>
      </c>
      <c r="Z277" s="75">
        <v>0</v>
      </c>
      <c r="AA277" s="75">
        <v>0</v>
      </c>
      <c r="AB277" s="75">
        <v>0</v>
      </c>
      <c r="AC277" s="75">
        <v>0</v>
      </c>
      <c r="AD277" s="75">
        <v>0</v>
      </c>
      <c r="AE277" s="75">
        <v>18750269.300000001</v>
      </c>
      <c r="AF277" s="75">
        <v>0</v>
      </c>
      <c r="AG277" s="75">
        <v>0</v>
      </c>
      <c r="AH277" s="75">
        <v>0</v>
      </c>
      <c r="AI277" s="75">
        <v>0</v>
      </c>
      <c r="AJ277" s="75">
        <v>0</v>
      </c>
      <c r="AK277" s="75">
        <v>0</v>
      </c>
      <c r="AL277" s="75">
        <v>0</v>
      </c>
      <c r="AM277" s="75">
        <v>0</v>
      </c>
      <c r="AN277" s="75">
        <v>27003.46</v>
      </c>
      <c r="AO277" s="75">
        <v>0</v>
      </c>
      <c r="AP277" s="75">
        <v>0</v>
      </c>
      <c r="AQ277" s="75">
        <v>8678599.5099999998</v>
      </c>
      <c r="AR277" s="75">
        <v>0</v>
      </c>
      <c r="AS277" s="75">
        <v>0</v>
      </c>
      <c r="AT277" s="75">
        <v>0</v>
      </c>
      <c r="AU277" s="75">
        <v>0</v>
      </c>
      <c r="AV277" s="75">
        <v>0</v>
      </c>
      <c r="AW277" s="75">
        <v>0</v>
      </c>
      <c r="AX277" s="75">
        <v>11263628.08</v>
      </c>
      <c r="AY277" s="75">
        <v>0</v>
      </c>
      <c r="AZ277" s="75">
        <v>0</v>
      </c>
      <c r="BA277" s="75">
        <v>0</v>
      </c>
      <c r="BB277" s="75">
        <v>0</v>
      </c>
      <c r="BC277" s="75">
        <v>0</v>
      </c>
      <c r="BD277" s="75">
        <v>0</v>
      </c>
      <c r="BE277" s="75">
        <v>0</v>
      </c>
      <c r="BF277" s="75">
        <v>0</v>
      </c>
      <c r="BG277" s="75">
        <v>0</v>
      </c>
      <c r="BH277" s="75">
        <v>0</v>
      </c>
      <c r="BI277" s="75">
        <v>15708134.82</v>
      </c>
      <c r="BJ277" s="75">
        <v>12421084.039999999</v>
      </c>
      <c r="BK277" s="75">
        <v>0</v>
      </c>
      <c r="BL277" s="75">
        <v>0</v>
      </c>
      <c r="BM277" s="75">
        <v>701.11</v>
      </c>
      <c r="BN277" s="75">
        <v>0</v>
      </c>
      <c r="BO277" s="75">
        <v>0</v>
      </c>
      <c r="BP277" s="75">
        <v>15720747.939999999</v>
      </c>
      <c r="BQ277" s="75">
        <v>92016.25</v>
      </c>
      <c r="BR277" s="75">
        <v>0</v>
      </c>
      <c r="BS277" s="75">
        <v>0</v>
      </c>
      <c r="BT277" s="75">
        <v>0</v>
      </c>
      <c r="BU277" s="75">
        <v>0</v>
      </c>
      <c r="BV277" s="75">
        <v>0</v>
      </c>
      <c r="BW277" s="75">
        <v>0</v>
      </c>
      <c r="BX277" s="75">
        <v>1780</v>
      </c>
      <c r="BY277" s="76">
        <v>96101767.479999989</v>
      </c>
    </row>
    <row r="278" spans="1:77" x14ac:dyDescent="0.2">
      <c r="A278" s="73" t="s">
        <v>43</v>
      </c>
      <c r="B278" s="74" t="s">
        <v>751</v>
      </c>
      <c r="C278" s="73" t="s">
        <v>752</v>
      </c>
      <c r="D278" s="75">
        <v>6481817.2999999998</v>
      </c>
      <c r="E278" s="75">
        <v>812378.24</v>
      </c>
      <c r="F278" s="75">
        <v>1124910.93</v>
      </c>
      <c r="G278" s="75">
        <v>413956.14</v>
      </c>
      <c r="H278" s="75">
        <v>191075</v>
      </c>
      <c r="I278" s="75">
        <v>67538.45</v>
      </c>
      <c r="J278" s="75">
        <v>2963148.47</v>
      </c>
      <c r="K278" s="75">
        <v>734729.5</v>
      </c>
      <c r="L278" s="75">
        <v>903446.59</v>
      </c>
      <c r="M278" s="75">
        <v>849699.35</v>
      </c>
      <c r="N278" s="75">
        <v>160038.41</v>
      </c>
      <c r="O278" s="75">
        <v>636014.17000000004</v>
      </c>
      <c r="P278" s="75">
        <v>1130951.6799999999</v>
      </c>
      <c r="Q278" s="75">
        <v>512075.12</v>
      </c>
      <c r="R278" s="75">
        <v>142506.20000000001</v>
      </c>
      <c r="S278" s="75">
        <v>49471.23</v>
      </c>
      <c r="T278" s="75">
        <v>262498.78000000003</v>
      </c>
      <c r="U278" s="75">
        <v>199633.7</v>
      </c>
      <c r="V278" s="75">
        <v>2408313.5699999998</v>
      </c>
      <c r="W278" s="75">
        <v>1575446.28</v>
      </c>
      <c r="X278" s="75">
        <v>85261.62</v>
      </c>
      <c r="Y278" s="75">
        <v>1017119.4</v>
      </c>
      <c r="Z278" s="75">
        <v>145100.57999999999</v>
      </c>
      <c r="AA278" s="75">
        <v>203874.67</v>
      </c>
      <c r="AB278" s="75">
        <v>452557.25</v>
      </c>
      <c r="AC278" s="75">
        <v>57256.45</v>
      </c>
      <c r="AD278" s="75">
        <v>71240</v>
      </c>
      <c r="AE278" s="75">
        <v>3729660.75</v>
      </c>
      <c r="AF278" s="75">
        <v>84694.3</v>
      </c>
      <c r="AG278" s="75">
        <v>121251</v>
      </c>
      <c r="AH278" s="75">
        <v>76588.600000000006</v>
      </c>
      <c r="AI278" s="75">
        <v>42065</v>
      </c>
      <c r="AJ278" s="75">
        <v>148366.39999999999</v>
      </c>
      <c r="AK278" s="75">
        <v>261922.22</v>
      </c>
      <c r="AL278" s="75">
        <v>90504</v>
      </c>
      <c r="AM278" s="75">
        <v>294723.58</v>
      </c>
      <c r="AN278" s="75">
        <v>66971.14</v>
      </c>
      <c r="AO278" s="75">
        <v>153459</v>
      </c>
      <c r="AP278" s="75">
        <v>43168.25</v>
      </c>
      <c r="AQ278" s="75">
        <v>1271646.01</v>
      </c>
      <c r="AR278" s="75">
        <v>44230</v>
      </c>
      <c r="AS278" s="75">
        <v>160333.48000000001</v>
      </c>
      <c r="AT278" s="75">
        <v>64104</v>
      </c>
      <c r="AU278" s="75">
        <v>144616.63</v>
      </c>
      <c r="AV278" s="75">
        <v>28945</v>
      </c>
      <c r="AW278" s="75">
        <v>253228.15</v>
      </c>
      <c r="AX278" s="75">
        <v>4199371.09</v>
      </c>
      <c r="AY278" s="75">
        <v>160901</v>
      </c>
      <c r="AZ278" s="75">
        <v>149659</v>
      </c>
      <c r="BA278" s="75">
        <v>205144</v>
      </c>
      <c r="BB278" s="75">
        <v>534151.05000000005</v>
      </c>
      <c r="BC278" s="75">
        <v>256191.6</v>
      </c>
      <c r="BD278" s="75">
        <v>434593.63</v>
      </c>
      <c r="BE278" s="75">
        <v>232644.7</v>
      </c>
      <c r="BF278" s="75">
        <v>436810</v>
      </c>
      <c r="BG278" s="75">
        <v>91596.56</v>
      </c>
      <c r="BH278" s="75">
        <v>90121.4</v>
      </c>
      <c r="BI278" s="75">
        <v>3586801.17</v>
      </c>
      <c r="BJ278" s="75">
        <v>2169227.13</v>
      </c>
      <c r="BK278" s="75">
        <v>290028</v>
      </c>
      <c r="BL278" s="75">
        <v>683518.03</v>
      </c>
      <c r="BM278" s="75">
        <v>350187.8</v>
      </c>
      <c r="BN278" s="75">
        <v>371213.65</v>
      </c>
      <c r="BO278" s="75">
        <v>123542.14</v>
      </c>
      <c r="BP278" s="75">
        <v>2890413.89</v>
      </c>
      <c r="BQ278" s="75">
        <v>153321.25</v>
      </c>
      <c r="BR278" s="75">
        <v>136236.4</v>
      </c>
      <c r="BS278" s="75">
        <v>179291.56</v>
      </c>
      <c r="BT278" s="75">
        <v>357604.64</v>
      </c>
      <c r="BU278" s="75">
        <v>724714.55</v>
      </c>
      <c r="BV278" s="75">
        <v>118021.84</v>
      </c>
      <c r="BW278" s="75">
        <v>66310.52</v>
      </c>
      <c r="BX278" s="75">
        <v>107652.55</v>
      </c>
      <c r="BY278" s="76">
        <v>54766726.32</v>
      </c>
    </row>
    <row r="279" spans="1:77" x14ac:dyDescent="0.2">
      <c r="A279" s="73" t="s">
        <v>43</v>
      </c>
      <c r="B279" s="74" t="s">
        <v>753</v>
      </c>
      <c r="C279" s="73" t="s">
        <v>754</v>
      </c>
      <c r="D279" s="75">
        <v>-13129845.49</v>
      </c>
      <c r="E279" s="75">
        <v>0</v>
      </c>
      <c r="F279" s="75">
        <v>0</v>
      </c>
      <c r="G279" s="75">
        <v>0</v>
      </c>
      <c r="H279" s="75">
        <v>0</v>
      </c>
      <c r="I279" s="75">
        <v>0</v>
      </c>
      <c r="J279" s="75">
        <v>-40885400.57</v>
      </c>
      <c r="K279" s="75">
        <v>-8207343.4900000002</v>
      </c>
      <c r="L279" s="75">
        <v>-116269.13</v>
      </c>
      <c r="M279" s="75">
        <v>-3241408.45</v>
      </c>
      <c r="N279" s="75">
        <v>0</v>
      </c>
      <c r="O279" s="75">
        <v>-1676158.65</v>
      </c>
      <c r="P279" s="75">
        <v>-5127029.2300000004</v>
      </c>
      <c r="Q279" s="75">
        <v>-633002.06999999995</v>
      </c>
      <c r="R279" s="75">
        <v>0</v>
      </c>
      <c r="S279" s="75">
        <v>0</v>
      </c>
      <c r="T279" s="75">
        <v>-999688.66</v>
      </c>
      <c r="U279" s="75">
        <v>-163939.57999999999</v>
      </c>
      <c r="V279" s="75">
        <v>0</v>
      </c>
      <c r="W279" s="75">
        <v>-2530328.5</v>
      </c>
      <c r="X279" s="75">
        <v>-172264.9</v>
      </c>
      <c r="Y279" s="75">
        <v>0</v>
      </c>
      <c r="Z279" s="75">
        <v>-23643.21</v>
      </c>
      <c r="AA279" s="75">
        <v>-221483.09</v>
      </c>
      <c r="AB279" s="75">
        <v>-1546974.88</v>
      </c>
      <c r="AC279" s="75">
        <v>4512.95</v>
      </c>
      <c r="AD279" s="75">
        <v>-268916.39</v>
      </c>
      <c r="AE279" s="75">
        <v>-20380851.079999998</v>
      </c>
      <c r="AF279" s="75">
        <v>0</v>
      </c>
      <c r="AG279" s="75">
        <v>-1023047.77</v>
      </c>
      <c r="AH279" s="75">
        <v>-558673.52</v>
      </c>
      <c r="AI279" s="75">
        <v>-662549.06000000006</v>
      </c>
      <c r="AJ279" s="75">
        <v>-412684.93</v>
      </c>
      <c r="AK279" s="75">
        <v>-711368.93</v>
      </c>
      <c r="AL279" s="75">
        <v>-632344.49</v>
      </c>
      <c r="AM279" s="75">
        <v>-917173.93</v>
      </c>
      <c r="AN279" s="75">
        <v>-389117.27</v>
      </c>
      <c r="AO279" s="75">
        <v>-749492.4</v>
      </c>
      <c r="AP279" s="75">
        <v>-402078.65</v>
      </c>
      <c r="AQ279" s="75">
        <v>-6366137.9100000001</v>
      </c>
      <c r="AR279" s="75">
        <v>0</v>
      </c>
      <c r="AS279" s="75">
        <v>-288262.21999999997</v>
      </c>
      <c r="AT279" s="75">
        <v>-533247.75</v>
      </c>
      <c r="AU279" s="75">
        <v>-654325.09</v>
      </c>
      <c r="AV279" s="75">
        <v>0</v>
      </c>
      <c r="AW279" s="75">
        <v>-901073.04</v>
      </c>
      <c r="AX279" s="75">
        <v>-39030233.210000001</v>
      </c>
      <c r="AY279" s="75">
        <v>-652555.22</v>
      </c>
      <c r="AZ279" s="75">
        <v>-151495.03</v>
      </c>
      <c r="BA279" s="75">
        <v>0</v>
      </c>
      <c r="BB279" s="75">
        <v>-268188</v>
      </c>
      <c r="BC279" s="75">
        <v>0</v>
      </c>
      <c r="BD279" s="75">
        <v>-2249982.12</v>
      </c>
      <c r="BE279" s="75">
        <v>0</v>
      </c>
      <c r="BF279" s="75">
        <v>-1252672.6000000001</v>
      </c>
      <c r="BG279" s="75">
        <v>0</v>
      </c>
      <c r="BH279" s="75">
        <v>0</v>
      </c>
      <c r="BI279" s="75">
        <v>-32312772.399999999</v>
      </c>
      <c r="BJ279" s="75">
        <v>-10931382.810000001</v>
      </c>
      <c r="BK279" s="75">
        <v>-1423463.2</v>
      </c>
      <c r="BL279" s="75">
        <v>-253227.55</v>
      </c>
      <c r="BM279" s="75">
        <v>-710760.26</v>
      </c>
      <c r="BN279" s="75">
        <v>-1983550.95</v>
      </c>
      <c r="BO279" s="75">
        <v>-160439.42000000001</v>
      </c>
      <c r="BP279" s="75">
        <v>-16647355.060000001</v>
      </c>
      <c r="BQ279" s="75">
        <v>-69425.39</v>
      </c>
      <c r="BR279" s="75">
        <v>-137448.54</v>
      </c>
      <c r="BS279" s="75">
        <v>-269865.37</v>
      </c>
      <c r="BT279" s="75">
        <v>-870716.76</v>
      </c>
      <c r="BU279" s="75">
        <v>0</v>
      </c>
      <c r="BV279" s="75">
        <v>-407291.08</v>
      </c>
      <c r="BW279" s="75">
        <v>0</v>
      </c>
      <c r="BX279" s="75">
        <v>0</v>
      </c>
      <c r="BY279" s="76">
        <v>-212550254.72</v>
      </c>
    </row>
    <row r="280" spans="1:77" x14ac:dyDescent="0.2">
      <c r="A280" s="73" t="s">
        <v>43</v>
      </c>
      <c r="B280" s="74" t="s">
        <v>755</v>
      </c>
      <c r="C280" s="73" t="s">
        <v>756</v>
      </c>
      <c r="D280" s="75">
        <v>-4001518.66</v>
      </c>
      <c r="E280" s="75">
        <v>0</v>
      </c>
      <c r="F280" s="75">
        <v>-192004.64</v>
      </c>
      <c r="G280" s="75">
        <v>0</v>
      </c>
      <c r="H280" s="75">
        <v>0</v>
      </c>
      <c r="I280" s="75">
        <v>0</v>
      </c>
      <c r="J280" s="75">
        <v>-7238658.1699999999</v>
      </c>
      <c r="K280" s="75">
        <v>-1904143.51</v>
      </c>
      <c r="L280" s="75">
        <v>0</v>
      </c>
      <c r="M280" s="75">
        <v>-120008.7</v>
      </c>
      <c r="N280" s="75">
        <v>0</v>
      </c>
      <c r="O280" s="75">
        <v>0</v>
      </c>
      <c r="P280" s="75">
        <v>-1176638.3999999999</v>
      </c>
      <c r="Q280" s="75">
        <v>0</v>
      </c>
      <c r="R280" s="75">
        <v>0</v>
      </c>
      <c r="S280" s="75">
        <v>0</v>
      </c>
      <c r="T280" s="75">
        <v>0</v>
      </c>
      <c r="U280" s="75">
        <v>-18127.72</v>
      </c>
      <c r="V280" s="75">
        <v>0</v>
      </c>
      <c r="W280" s="75">
        <v>-2929845.56</v>
      </c>
      <c r="X280" s="75">
        <v>-306203.64</v>
      </c>
      <c r="Y280" s="75">
        <v>0</v>
      </c>
      <c r="Z280" s="75">
        <v>-40212.400000000001</v>
      </c>
      <c r="AA280" s="75">
        <v>-171715.23</v>
      </c>
      <c r="AB280" s="75">
        <v>-570535.32999999996</v>
      </c>
      <c r="AC280" s="75">
        <v>-14146.22</v>
      </c>
      <c r="AD280" s="75">
        <v>-45893.75</v>
      </c>
      <c r="AE280" s="75">
        <v>-22082021.039999999</v>
      </c>
      <c r="AF280" s="75">
        <v>0</v>
      </c>
      <c r="AG280" s="75">
        <v>-128307.32</v>
      </c>
      <c r="AH280" s="75">
        <v>-5489.2</v>
      </c>
      <c r="AI280" s="75">
        <v>-17885.87</v>
      </c>
      <c r="AJ280" s="75">
        <v>-86169.25</v>
      </c>
      <c r="AK280" s="75">
        <v>-94894.23</v>
      </c>
      <c r="AL280" s="75">
        <v>-316176.03999999998</v>
      </c>
      <c r="AM280" s="75">
        <v>-78870.38</v>
      </c>
      <c r="AN280" s="75">
        <v>-16230.72</v>
      </c>
      <c r="AO280" s="75">
        <v>-103323.27</v>
      </c>
      <c r="AP280" s="75">
        <v>-1443.98</v>
      </c>
      <c r="AQ280" s="75">
        <v>-8339044.3200000003</v>
      </c>
      <c r="AR280" s="75">
        <v>0</v>
      </c>
      <c r="AS280" s="75">
        <v>-69140.7</v>
      </c>
      <c r="AT280" s="75">
        <v>-100798.01</v>
      </c>
      <c r="AU280" s="75">
        <v>-139535.98000000001</v>
      </c>
      <c r="AV280" s="75">
        <v>-14006.95</v>
      </c>
      <c r="AW280" s="75">
        <v>-564840.42000000004</v>
      </c>
      <c r="AX280" s="75">
        <v>-28768415.809999999</v>
      </c>
      <c r="AY280" s="75">
        <v>0</v>
      </c>
      <c r="AZ280" s="75">
        <v>-90</v>
      </c>
      <c r="BA280" s="75">
        <v>0</v>
      </c>
      <c r="BB280" s="75">
        <v>-211529.74</v>
      </c>
      <c r="BC280" s="75">
        <v>0</v>
      </c>
      <c r="BD280" s="75">
        <v>-1232866.71</v>
      </c>
      <c r="BE280" s="75">
        <v>0</v>
      </c>
      <c r="BF280" s="75">
        <v>-294831</v>
      </c>
      <c r="BG280" s="75">
        <v>0</v>
      </c>
      <c r="BH280" s="75">
        <v>0</v>
      </c>
      <c r="BI280" s="75">
        <v>-26587307.010000002</v>
      </c>
      <c r="BJ280" s="75">
        <v>-8100000</v>
      </c>
      <c r="BK280" s="75">
        <v>-116357.35</v>
      </c>
      <c r="BL280" s="75">
        <v>-22760.92</v>
      </c>
      <c r="BM280" s="75">
        <v>-2498.8000000000002</v>
      </c>
      <c r="BN280" s="75">
        <v>-242066.59</v>
      </c>
      <c r="BO280" s="75">
        <v>0</v>
      </c>
      <c r="BP280" s="75">
        <v>-12436728.68</v>
      </c>
      <c r="BQ280" s="75">
        <v>-50444.21</v>
      </c>
      <c r="BR280" s="75">
        <v>-35728.699999999997</v>
      </c>
      <c r="BS280" s="75">
        <v>-45188.25</v>
      </c>
      <c r="BT280" s="75">
        <v>-188418.23</v>
      </c>
      <c r="BU280" s="75">
        <v>-670688.76</v>
      </c>
      <c r="BV280" s="75">
        <v>-89999.65</v>
      </c>
      <c r="BW280" s="75">
        <v>0</v>
      </c>
      <c r="BX280" s="75">
        <v>0</v>
      </c>
      <c r="BY280" s="76">
        <v>-725424517.68000019</v>
      </c>
    </row>
    <row r="281" spans="1:77" x14ac:dyDescent="0.2">
      <c r="A281" s="73" t="s">
        <v>43</v>
      </c>
      <c r="B281" s="74" t="s">
        <v>757</v>
      </c>
      <c r="C281" s="73" t="s">
        <v>758</v>
      </c>
      <c r="D281" s="75">
        <v>0</v>
      </c>
      <c r="E281" s="75">
        <v>0</v>
      </c>
      <c r="F281" s="75">
        <v>0</v>
      </c>
      <c r="G281" s="75">
        <v>-2512.9899999999998</v>
      </c>
      <c r="H281" s="75">
        <v>-2185.31</v>
      </c>
      <c r="I281" s="75">
        <v>0</v>
      </c>
      <c r="J281" s="75">
        <v>0</v>
      </c>
      <c r="K281" s="75">
        <v>0</v>
      </c>
      <c r="L281" s="75">
        <v>-8500</v>
      </c>
      <c r="M281" s="75">
        <v>0</v>
      </c>
      <c r="N281" s="75">
        <v>-64781.36</v>
      </c>
      <c r="O281" s="75">
        <v>0</v>
      </c>
      <c r="P281" s="75">
        <v>0</v>
      </c>
      <c r="Q281" s="75">
        <v>-26484.15</v>
      </c>
      <c r="R281" s="75">
        <v>0</v>
      </c>
      <c r="S281" s="75">
        <v>0</v>
      </c>
      <c r="T281" s="75">
        <v>0</v>
      </c>
      <c r="U281" s="75">
        <v>0</v>
      </c>
      <c r="V281" s="75">
        <v>-2720976</v>
      </c>
      <c r="W281" s="75">
        <v>-56960.2</v>
      </c>
      <c r="X281" s="75">
        <v>0</v>
      </c>
      <c r="Y281" s="75">
        <v>-24032</v>
      </c>
      <c r="Z281" s="75">
        <v>0</v>
      </c>
      <c r="AA281" s="75">
        <v>-18811.2</v>
      </c>
      <c r="AB281" s="75">
        <v>0</v>
      </c>
      <c r="AC281" s="75">
        <v>0</v>
      </c>
      <c r="AD281" s="75">
        <v>0</v>
      </c>
      <c r="AE281" s="75">
        <v>0</v>
      </c>
      <c r="AF281" s="75">
        <v>-814711.92</v>
      </c>
      <c r="AG281" s="75">
        <v>0</v>
      </c>
      <c r="AH281" s="75">
        <v>0</v>
      </c>
      <c r="AI281" s="75">
        <v>0</v>
      </c>
      <c r="AJ281" s="75">
        <v>-43815.199999999997</v>
      </c>
      <c r="AK281" s="75">
        <v>0</v>
      </c>
      <c r="AL281" s="75">
        <v>-102.8</v>
      </c>
      <c r="AM281" s="75">
        <v>-10493</v>
      </c>
      <c r="AN281" s="75">
        <v>0</v>
      </c>
      <c r="AO281" s="75">
        <v>0</v>
      </c>
      <c r="AP281" s="75">
        <v>-17689.310000000001</v>
      </c>
      <c r="AQ281" s="75">
        <v>0</v>
      </c>
      <c r="AR281" s="75">
        <v>0</v>
      </c>
      <c r="AS281" s="75">
        <v>0</v>
      </c>
      <c r="AT281" s="75">
        <v>-565</v>
      </c>
      <c r="AU281" s="75">
        <v>0</v>
      </c>
      <c r="AV281" s="75">
        <v>-35896.400000000001</v>
      </c>
      <c r="AW281" s="75">
        <v>-3300</v>
      </c>
      <c r="AX281" s="75">
        <v>0</v>
      </c>
      <c r="AY281" s="75">
        <v>-159514.25</v>
      </c>
      <c r="AZ281" s="75">
        <v>-689167.76</v>
      </c>
      <c r="BA281" s="75">
        <v>-1459970.85</v>
      </c>
      <c r="BB281" s="75">
        <v>0</v>
      </c>
      <c r="BC281" s="75">
        <v>0</v>
      </c>
      <c r="BD281" s="75">
        <v>0</v>
      </c>
      <c r="BE281" s="75">
        <v>-1310855.74</v>
      </c>
      <c r="BF281" s="75">
        <v>0</v>
      </c>
      <c r="BG281" s="75">
        <v>-271686.03000000003</v>
      </c>
      <c r="BH281" s="75">
        <v>-185817.87</v>
      </c>
      <c r="BI281" s="75">
        <v>-48479.62</v>
      </c>
      <c r="BJ281" s="75">
        <v>0</v>
      </c>
      <c r="BK281" s="75">
        <v>0</v>
      </c>
      <c r="BL281" s="75">
        <v>-18426.68</v>
      </c>
      <c r="BM281" s="75">
        <v>-56872.639999999999</v>
      </c>
      <c r="BN281" s="75">
        <v>0</v>
      </c>
      <c r="BO281" s="75">
        <v>-44532.13</v>
      </c>
      <c r="BP281" s="75">
        <v>0</v>
      </c>
      <c r="BQ281" s="75">
        <v>0</v>
      </c>
      <c r="BR281" s="75">
        <v>0</v>
      </c>
      <c r="BS281" s="75">
        <v>-2669.13</v>
      </c>
      <c r="BT281" s="75">
        <v>0</v>
      </c>
      <c r="BU281" s="75">
        <v>0</v>
      </c>
      <c r="BV281" s="75">
        <v>-37117.879999999997</v>
      </c>
      <c r="BW281" s="75">
        <v>0</v>
      </c>
      <c r="BX281" s="75">
        <v>0</v>
      </c>
      <c r="BY281" s="76">
        <v>99766257.479999989</v>
      </c>
    </row>
    <row r="282" spans="1:77" x14ac:dyDescent="0.2">
      <c r="A282" s="73" t="s">
        <v>43</v>
      </c>
      <c r="B282" s="74" t="s">
        <v>759</v>
      </c>
      <c r="C282" s="73" t="s">
        <v>760</v>
      </c>
      <c r="D282" s="75">
        <v>0</v>
      </c>
      <c r="E282" s="75">
        <v>0</v>
      </c>
      <c r="F282" s="75">
        <v>0</v>
      </c>
      <c r="G282" s="75">
        <v>5034.8</v>
      </c>
      <c r="H282" s="75">
        <v>4502</v>
      </c>
      <c r="I282" s="75">
        <v>0</v>
      </c>
      <c r="J282" s="75">
        <v>0</v>
      </c>
      <c r="K282" s="75">
        <v>0</v>
      </c>
      <c r="L282" s="75">
        <v>0</v>
      </c>
      <c r="M282" s="75">
        <v>0</v>
      </c>
      <c r="N282" s="75">
        <v>31918.37</v>
      </c>
      <c r="O282" s="75">
        <v>0</v>
      </c>
      <c r="P282" s="75">
        <v>0</v>
      </c>
      <c r="Q282" s="75">
        <v>0</v>
      </c>
      <c r="R282" s="75">
        <v>0</v>
      </c>
      <c r="S282" s="75">
        <v>0</v>
      </c>
      <c r="T282" s="75">
        <v>108401.22</v>
      </c>
      <c r="U282" s="75">
        <v>0</v>
      </c>
      <c r="V282" s="75">
        <v>0</v>
      </c>
      <c r="W282" s="75">
        <v>3235</v>
      </c>
      <c r="X282" s="75">
        <v>0</v>
      </c>
      <c r="Y282" s="75">
        <v>0</v>
      </c>
      <c r="Z282" s="75">
        <v>0</v>
      </c>
      <c r="AA282" s="75">
        <v>10501.8</v>
      </c>
      <c r="AB282" s="75">
        <v>0</v>
      </c>
      <c r="AC282" s="75">
        <v>0</v>
      </c>
      <c r="AD282" s="75">
        <v>0</v>
      </c>
      <c r="AE282" s="75">
        <v>0</v>
      </c>
      <c r="AF282" s="75">
        <v>0</v>
      </c>
      <c r="AG282" s="75">
        <v>0</v>
      </c>
      <c r="AH282" s="75">
        <v>0</v>
      </c>
      <c r="AI282" s="75">
        <v>0</v>
      </c>
      <c r="AJ282" s="75">
        <v>0</v>
      </c>
      <c r="AK282" s="75">
        <v>0</v>
      </c>
      <c r="AL282" s="75">
        <v>329.08</v>
      </c>
      <c r="AM282" s="75">
        <v>540</v>
      </c>
      <c r="AN282" s="75">
        <v>0</v>
      </c>
      <c r="AO282" s="75">
        <v>5048.2700000000004</v>
      </c>
      <c r="AP282" s="75">
        <v>0</v>
      </c>
      <c r="AQ282" s="75">
        <v>0</v>
      </c>
      <c r="AR282" s="75">
        <v>0</v>
      </c>
      <c r="AS282" s="75">
        <v>0</v>
      </c>
      <c r="AT282" s="75">
        <v>0</v>
      </c>
      <c r="AU282" s="75">
        <v>0</v>
      </c>
      <c r="AV282" s="75">
        <v>4024.23</v>
      </c>
      <c r="AW282" s="75">
        <v>1380</v>
      </c>
      <c r="AX282" s="75">
        <v>0</v>
      </c>
      <c r="AY282" s="75">
        <v>0</v>
      </c>
      <c r="AZ282" s="75">
        <v>23655</v>
      </c>
      <c r="BA282" s="75">
        <v>0</v>
      </c>
      <c r="BB282" s="75">
        <v>0</v>
      </c>
      <c r="BC282" s="75">
        <v>0</v>
      </c>
      <c r="BD282" s="75">
        <v>0</v>
      </c>
      <c r="BE282" s="75">
        <v>0</v>
      </c>
      <c r="BF282" s="75">
        <v>0</v>
      </c>
      <c r="BG282" s="75">
        <v>0</v>
      </c>
      <c r="BH282" s="75">
        <v>83711.61</v>
      </c>
      <c r="BI282" s="75">
        <v>129208.22</v>
      </c>
      <c r="BJ282" s="75">
        <v>8312706.5700000003</v>
      </c>
      <c r="BK282" s="75">
        <v>7509.89</v>
      </c>
      <c r="BL282" s="75">
        <v>0</v>
      </c>
      <c r="BM282" s="75">
        <v>35516.71</v>
      </c>
      <c r="BN282" s="75">
        <v>0</v>
      </c>
      <c r="BO282" s="75">
        <v>9159.5</v>
      </c>
      <c r="BP282" s="75">
        <v>0</v>
      </c>
      <c r="BQ282" s="75">
        <v>1761.5</v>
      </c>
      <c r="BR282" s="75">
        <v>0</v>
      </c>
      <c r="BS282" s="75">
        <v>30</v>
      </c>
      <c r="BT282" s="75">
        <v>24882.1</v>
      </c>
      <c r="BU282" s="75">
        <v>0</v>
      </c>
      <c r="BV282" s="75">
        <v>8136.6</v>
      </c>
      <c r="BW282" s="75">
        <v>0</v>
      </c>
      <c r="BX282" s="75">
        <v>0</v>
      </c>
      <c r="BY282" s="76">
        <v>-133100268.48999998</v>
      </c>
    </row>
    <row r="283" spans="1:77" x14ac:dyDescent="0.2">
      <c r="A283" s="73" t="s">
        <v>43</v>
      </c>
      <c r="B283" s="74" t="s">
        <v>761</v>
      </c>
      <c r="C283" s="73" t="s">
        <v>762</v>
      </c>
      <c r="D283" s="75">
        <v>0</v>
      </c>
      <c r="E283" s="75">
        <v>0</v>
      </c>
      <c r="F283" s="75">
        <v>0</v>
      </c>
      <c r="G283" s="75">
        <v>0</v>
      </c>
      <c r="H283" s="75">
        <v>0</v>
      </c>
      <c r="I283" s="75">
        <v>0</v>
      </c>
      <c r="J283" s="75">
        <v>11593127.029999999</v>
      </c>
      <c r="K283" s="75">
        <v>0</v>
      </c>
      <c r="L283" s="75">
        <v>0</v>
      </c>
      <c r="M283" s="75">
        <v>0</v>
      </c>
      <c r="N283" s="75">
        <v>0</v>
      </c>
      <c r="O283" s="75">
        <v>0</v>
      </c>
      <c r="P283" s="75">
        <v>0</v>
      </c>
      <c r="Q283" s="75">
        <v>0</v>
      </c>
      <c r="R283" s="75">
        <v>0</v>
      </c>
      <c r="S283" s="75">
        <v>0</v>
      </c>
      <c r="T283" s="75">
        <v>0</v>
      </c>
      <c r="U283" s="75">
        <v>0</v>
      </c>
      <c r="V283" s="75">
        <v>0</v>
      </c>
      <c r="W283" s="75">
        <v>94241.71</v>
      </c>
      <c r="X283" s="75">
        <v>94241.71</v>
      </c>
      <c r="Y283" s="75">
        <v>140309.46</v>
      </c>
      <c r="Z283" s="75">
        <v>94241.71</v>
      </c>
      <c r="AA283" s="75">
        <v>185871.31</v>
      </c>
      <c r="AB283" s="75">
        <v>5549606.71</v>
      </c>
      <c r="AC283" s="75">
        <v>94241.71</v>
      </c>
      <c r="AD283" s="75">
        <v>94241.71</v>
      </c>
      <c r="AE283" s="75">
        <v>262110</v>
      </c>
      <c r="AF283" s="75">
        <v>0</v>
      </c>
      <c r="AG283" s="75">
        <v>0</v>
      </c>
      <c r="AH283" s="75">
        <v>0</v>
      </c>
      <c r="AI283" s="75">
        <v>0</v>
      </c>
      <c r="AJ283" s="75">
        <v>0</v>
      </c>
      <c r="AK283" s="75">
        <v>0</v>
      </c>
      <c r="AL283" s="75">
        <v>0</v>
      </c>
      <c r="AM283" s="75">
        <v>0</v>
      </c>
      <c r="AN283" s="75">
        <v>0</v>
      </c>
      <c r="AO283" s="75">
        <v>0</v>
      </c>
      <c r="AP283" s="75">
        <v>0</v>
      </c>
      <c r="AQ283" s="75">
        <v>13660</v>
      </c>
      <c r="AR283" s="75">
        <v>0</v>
      </c>
      <c r="AS283" s="75">
        <v>0</v>
      </c>
      <c r="AT283" s="75">
        <v>0</v>
      </c>
      <c r="AU283" s="75">
        <v>0</v>
      </c>
      <c r="AV283" s="75">
        <v>0</v>
      </c>
      <c r="AW283" s="75">
        <v>0</v>
      </c>
      <c r="AX283" s="75">
        <v>1671480</v>
      </c>
      <c r="AY283" s="75">
        <v>0</v>
      </c>
      <c r="AZ283" s="75">
        <v>0</v>
      </c>
      <c r="BA283" s="75">
        <v>0</v>
      </c>
      <c r="BB283" s="75">
        <v>0</v>
      </c>
      <c r="BC283" s="75">
        <v>0</v>
      </c>
      <c r="BD283" s="75">
        <v>0</v>
      </c>
      <c r="BE283" s="75">
        <v>0</v>
      </c>
      <c r="BF283" s="75">
        <v>0</v>
      </c>
      <c r="BG283" s="75">
        <v>0</v>
      </c>
      <c r="BH283" s="75">
        <v>0</v>
      </c>
      <c r="BI283" s="75">
        <v>3330500</v>
      </c>
      <c r="BJ283" s="75">
        <v>0</v>
      </c>
      <c r="BK283" s="75">
        <v>0</v>
      </c>
      <c r="BL283" s="75">
        <v>0</v>
      </c>
      <c r="BM283" s="75">
        <v>13253.05</v>
      </c>
      <c r="BN283" s="75">
        <v>225600</v>
      </c>
      <c r="BO283" s="75">
        <v>0</v>
      </c>
      <c r="BP283" s="75">
        <v>133138</v>
      </c>
      <c r="BQ283" s="75">
        <v>180000</v>
      </c>
      <c r="BR283" s="75">
        <v>0</v>
      </c>
      <c r="BS283" s="75">
        <v>400000</v>
      </c>
      <c r="BT283" s="75">
        <v>800000</v>
      </c>
      <c r="BU283" s="75">
        <v>0</v>
      </c>
      <c r="BV283" s="75">
        <v>170000</v>
      </c>
      <c r="BW283" s="75">
        <v>0</v>
      </c>
      <c r="BX283" s="75">
        <v>0</v>
      </c>
      <c r="BY283" s="76">
        <v>60076417.68</v>
      </c>
    </row>
    <row r="284" spans="1:77" x14ac:dyDescent="0.2">
      <c r="A284" s="73" t="s">
        <v>43</v>
      </c>
      <c r="B284" s="74" t="s">
        <v>763</v>
      </c>
      <c r="C284" s="73" t="s">
        <v>764</v>
      </c>
      <c r="D284" s="75">
        <v>0</v>
      </c>
      <c r="E284" s="75">
        <v>0</v>
      </c>
      <c r="F284" s="75">
        <v>0</v>
      </c>
      <c r="G284" s="75">
        <v>0</v>
      </c>
      <c r="H284" s="75">
        <v>0</v>
      </c>
      <c r="I284" s="75">
        <v>0</v>
      </c>
      <c r="J284" s="75">
        <v>0</v>
      </c>
      <c r="K284" s="75">
        <v>0</v>
      </c>
      <c r="L284" s="75">
        <v>0</v>
      </c>
      <c r="M284" s="75">
        <v>0</v>
      </c>
      <c r="N284" s="75">
        <v>0</v>
      </c>
      <c r="O284" s="75">
        <v>0</v>
      </c>
      <c r="P284" s="75">
        <v>0</v>
      </c>
      <c r="Q284" s="75">
        <v>0</v>
      </c>
      <c r="R284" s="75">
        <v>0</v>
      </c>
      <c r="S284" s="75">
        <v>0</v>
      </c>
      <c r="T284" s="75">
        <v>0</v>
      </c>
      <c r="U284" s="75">
        <v>0</v>
      </c>
      <c r="V284" s="75">
        <v>0</v>
      </c>
      <c r="W284" s="75">
        <v>0</v>
      </c>
      <c r="X284" s="75">
        <v>0</v>
      </c>
      <c r="Y284" s="75">
        <v>0</v>
      </c>
      <c r="Z284" s="75">
        <v>0</v>
      </c>
      <c r="AA284" s="75">
        <v>0</v>
      </c>
      <c r="AB284" s="75">
        <v>0</v>
      </c>
      <c r="AC284" s="75">
        <v>0</v>
      </c>
      <c r="AD284" s="75">
        <v>0</v>
      </c>
      <c r="AE284" s="75">
        <v>0</v>
      </c>
      <c r="AF284" s="75">
        <v>0</v>
      </c>
      <c r="AG284" s="75">
        <v>0</v>
      </c>
      <c r="AH284" s="75">
        <v>0</v>
      </c>
      <c r="AI284" s="75">
        <v>0</v>
      </c>
      <c r="AJ284" s="75">
        <v>0</v>
      </c>
      <c r="AK284" s="75">
        <v>0</v>
      </c>
      <c r="AL284" s="75">
        <v>0</v>
      </c>
      <c r="AM284" s="75">
        <v>0</v>
      </c>
      <c r="AN284" s="75">
        <v>0</v>
      </c>
      <c r="AO284" s="75">
        <v>0</v>
      </c>
      <c r="AP284" s="75">
        <v>0</v>
      </c>
      <c r="AQ284" s="75">
        <v>0</v>
      </c>
      <c r="AR284" s="75">
        <v>0</v>
      </c>
      <c r="AS284" s="75">
        <v>0</v>
      </c>
      <c r="AT284" s="75">
        <v>0</v>
      </c>
      <c r="AU284" s="75">
        <v>0</v>
      </c>
      <c r="AV284" s="75">
        <v>0</v>
      </c>
      <c r="AW284" s="75">
        <v>17400</v>
      </c>
      <c r="AX284" s="75">
        <v>0</v>
      </c>
      <c r="AY284" s="75">
        <v>0</v>
      </c>
      <c r="AZ284" s="75">
        <v>0</v>
      </c>
      <c r="BA284" s="75">
        <v>0</v>
      </c>
      <c r="BB284" s="75">
        <v>0</v>
      </c>
      <c r="BC284" s="75">
        <v>0</v>
      </c>
      <c r="BD284" s="75">
        <v>0</v>
      </c>
      <c r="BE284" s="75">
        <v>0</v>
      </c>
      <c r="BF284" s="75">
        <v>0</v>
      </c>
      <c r="BG284" s="75">
        <v>0</v>
      </c>
      <c r="BH284" s="75">
        <v>0</v>
      </c>
      <c r="BI284" s="75">
        <v>0</v>
      </c>
      <c r="BJ284" s="75">
        <v>0</v>
      </c>
      <c r="BK284" s="75">
        <v>0</v>
      </c>
      <c r="BL284" s="75">
        <v>0</v>
      </c>
      <c r="BM284" s="75">
        <v>0</v>
      </c>
      <c r="BN284" s="75">
        <v>38360</v>
      </c>
      <c r="BO284" s="75">
        <v>0</v>
      </c>
      <c r="BP284" s="75">
        <v>0</v>
      </c>
      <c r="BQ284" s="75">
        <v>0</v>
      </c>
      <c r="BR284" s="75">
        <v>150000</v>
      </c>
      <c r="BS284" s="75">
        <v>0</v>
      </c>
      <c r="BT284" s="75">
        <v>0</v>
      </c>
      <c r="BU284" s="75">
        <v>2500000</v>
      </c>
      <c r="BV284" s="75">
        <v>0</v>
      </c>
      <c r="BW284" s="75">
        <v>0</v>
      </c>
      <c r="BX284" s="75">
        <v>200000</v>
      </c>
      <c r="BY284" s="76">
        <v>45698938.890000001</v>
      </c>
    </row>
    <row r="285" spans="1:77" x14ac:dyDescent="0.2">
      <c r="A285" s="73" t="s">
        <v>43</v>
      </c>
      <c r="B285" s="74" t="s">
        <v>765</v>
      </c>
      <c r="C285" s="73" t="s">
        <v>766</v>
      </c>
      <c r="D285" s="75">
        <v>9092221.2799999993</v>
      </c>
      <c r="E285" s="75">
        <v>0</v>
      </c>
      <c r="F285" s="75">
        <v>0</v>
      </c>
      <c r="G285" s="75">
        <v>60000</v>
      </c>
      <c r="H285" s="75">
        <v>0</v>
      </c>
      <c r="I285" s="75">
        <v>0</v>
      </c>
      <c r="J285" s="75">
        <v>1933770.39</v>
      </c>
      <c r="K285" s="75">
        <v>865678.76</v>
      </c>
      <c r="L285" s="75">
        <v>559478.81000000006</v>
      </c>
      <c r="M285" s="75">
        <v>4838796.5</v>
      </c>
      <c r="N285" s="75">
        <v>381130.52</v>
      </c>
      <c r="O285" s="75">
        <v>981305.62</v>
      </c>
      <c r="P285" s="75">
        <v>831487.55</v>
      </c>
      <c r="Q285" s="75">
        <v>5532797.0899999999</v>
      </c>
      <c r="R285" s="75">
        <v>16558</v>
      </c>
      <c r="S285" s="75">
        <v>1995024.28</v>
      </c>
      <c r="T285" s="75">
        <v>554872.28</v>
      </c>
      <c r="U285" s="75">
        <v>121378.79</v>
      </c>
      <c r="V285" s="75">
        <v>0</v>
      </c>
      <c r="W285" s="75">
        <v>766500</v>
      </c>
      <c r="X285" s="75">
        <v>0</v>
      </c>
      <c r="Y285" s="75">
        <v>210000</v>
      </c>
      <c r="Z285" s="75">
        <v>0</v>
      </c>
      <c r="AA285" s="75">
        <v>432060.24</v>
      </c>
      <c r="AB285" s="75">
        <v>0</v>
      </c>
      <c r="AC285" s="75">
        <v>0</v>
      </c>
      <c r="AD285" s="75">
        <v>0</v>
      </c>
      <c r="AE285" s="75">
        <v>1950459.41</v>
      </c>
      <c r="AF285" s="75">
        <v>0</v>
      </c>
      <c r="AG285" s="75">
        <v>0</v>
      </c>
      <c r="AH285" s="75">
        <v>0</v>
      </c>
      <c r="AI285" s="75">
        <v>0</v>
      </c>
      <c r="AJ285" s="75">
        <v>29231.8</v>
      </c>
      <c r="AK285" s="75">
        <v>0</v>
      </c>
      <c r="AL285" s="75">
        <v>0</v>
      </c>
      <c r="AM285" s="75">
        <v>0</v>
      </c>
      <c r="AN285" s="75">
        <v>0</v>
      </c>
      <c r="AO285" s="75">
        <v>0</v>
      </c>
      <c r="AP285" s="75">
        <v>0</v>
      </c>
      <c r="AQ285" s="75">
        <v>0</v>
      </c>
      <c r="AR285" s="75">
        <v>0</v>
      </c>
      <c r="AS285" s="75">
        <v>2186737.0499999998</v>
      </c>
      <c r="AT285" s="75">
        <v>2217263.6</v>
      </c>
      <c r="AU285" s="75">
        <v>0</v>
      </c>
      <c r="AV285" s="75">
        <v>0</v>
      </c>
      <c r="AW285" s="75">
        <v>154400</v>
      </c>
      <c r="AX285" s="75">
        <v>0</v>
      </c>
      <c r="AY285" s="75">
        <v>0</v>
      </c>
      <c r="AZ285" s="75">
        <v>296877.78999999998</v>
      </c>
      <c r="BA285" s="75">
        <v>0</v>
      </c>
      <c r="BB285" s="75">
        <v>0</v>
      </c>
      <c r="BC285" s="75">
        <v>0</v>
      </c>
      <c r="BD285" s="75">
        <v>0</v>
      </c>
      <c r="BE285" s="75">
        <v>188544.63</v>
      </c>
      <c r="BF285" s="75">
        <v>0</v>
      </c>
      <c r="BG285" s="75">
        <v>0</v>
      </c>
      <c r="BH285" s="75">
        <v>1871.83</v>
      </c>
      <c r="BI285" s="75">
        <v>0</v>
      </c>
      <c r="BJ285" s="75">
        <v>0</v>
      </c>
      <c r="BK285" s="75">
        <v>0</v>
      </c>
      <c r="BL285" s="75">
        <v>0</v>
      </c>
      <c r="BM285" s="75">
        <v>63892.62</v>
      </c>
      <c r="BN285" s="75">
        <v>0</v>
      </c>
      <c r="BO285" s="75">
        <v>0</v>
      </c>
      <c r="BP285" s="75">
        <v>0</v>
      </c>
      <c r="BQ285" s="75">
        <v>0</v>
      </c>
      <c r="BR285" s="75">
        <v>0</v>
      </c>
      <c r="BS285" s="75">
        <v>0</v>
      </c>
      <c r="BT285" s="75">
        <v>0</v>
      </c>
      <c r="BU285" s="75">
        <v>0</v>
      </c>
      <c r="BV285" s="75">
        <v>0</v>
      </c>
      <c r="BW285" s="75">
        <v>0</v>
      </c>
      <c r="BX285" s="75">
        <v>0</v>
      </c>
      <c r="BY285" s="76">
        <v>234201548.33000004</v>
      </c>
    </row>
    <row r="286" spans="1:77" x14ac:dyDescent="0.2">
      <c r="A286" s="73" t="s">
        <v>43</v>
      </c>
      <c r="B286" s="74" t="s">
        <v>767</v>
      </c>
      <c r="C286" s="73" t="s">
        <v>768</v>
      </c>
      <c r="D286" s="75">
        <v>0</v>
      </c>
      <c r="E286" s="75">
        <v>0</v>
      </c>
      <c r="F286" s="75">
        <v>0</v>
      </c>
      <c r="G286" s="75">
        <v>0</v>
      </c>
      <c r="H286" s="75">
        <v>0</v>
      </c>
      <c r="I286" s="75">
        <v>0</v>
      </c>
      <c r="J286" s="75">
        <v>0</v>
      </c>
      <c r="K286" s="75">
        <v>0</v>
      </c>
      <c r="L286" s="75">
        <v>0</v>
      </c>
      <c r="M286" s="75">
        <v>0</v>
      </c>
      <c r="N286" s="75">
        <v>-3265.2</v>
      </c>
      <c r="O286" s="75">
        <v>0</v>
      </c>
      <c r="P286" s="75">
        <v>0</v>
      </c>
      <c r="Q286" s="75">
        <v>0</v>
      </c>
      <c r="R286" s="75">
        <v>0</v>
      </c>
      <c r="S286" s="75">
        <v>0</v>
      </c>
      <c r="T286" s="75">
        <v>0</v>
      </c>
      <c r="U286" s="75">
        <v>0</v>
      </c>
      <c r="V286" s="75">
        <v>0</v>
      </c>
      <c r="W286" s="75">
        <v>0</v>
      </c>
      <c r="X286" s="75">
        <v>0</v>
      </c>
      <c r="Y286" s="75">
        <v>0</v>
      </c>
      <c r="Z286" s="75">
        <v>23700.75</v>
      </c>
      <c r="AA286" s="75">
        <v>0</v>
      </c>
      <c r="AB286" s="75">
        <v>0</v>
      </c>
      <c r="AC286" s="75">
        <v>-148513</v>
      </c>
      <c r="AD286" s="75">
        <v>0</v>
      </c>
      <c r="AE286" s="75">
        <v>-877306.5</v>
      </c>
      <c r="AF286" s="75">
        <v>0</v>
      </c>
      <c r="AG286" s="75">
        <v>-8070.26</v>
      </c>
      <c r="AH286" s="75">
        <v>-1524.53</v>
      </c>
      <c r="AI286" s="75">
        <v>-7605.5</v>
      </c>
      <c r="AJ286" s="75">
        <v>0</v>
      </c>
      <c r="AK286" s="75">
        <v>-33326.730000000003</v>
      </c>
      <c r="AL286" s="75">
        <v>0</v>
      </c>
      <c r="AM286" s="75">
        <v>0</v>
      </c>
      <c r="AN286" s="75">
        <v>0</v>
      </c>
      <c r="AO286" s="75">
        <v>603</v>
      </c>
      <c r="AP286" s="75">
        <v>-130118.45</v>
      </c>
      <c r="AQ286" s="75">
        <v>0</v>
      </c>
      <c r="AR286" s="75">
        <v>0</v>
      </c>
      <c r="AS286" s="75">
        <v>0</v>
      </c>
      <c r="AT286" s="75">
        <v>-630</v>
      </c>
      <c r="AU286" s="75">
        <v>-411260</v>
      </c>
      <c r="AV286" s="75">
        <v>0</v>
      </c>
      <c r="AW286" s="75">
        <v>-70</v>
      </c>
      <c r="AX286" s="75">
        <v>0</v>
      </c>
      <c r="AY286" s="75">
        <v>780</v>
      </c>
      <c r="AZ286" s="75">
        <v>0</v>
      </c>
      <c r="BA286" s="75">
        <v>-12646</v>
      </c>
      <c r="BB286" s="75">
        <v>0</v>
      </c>
      <c r="BC286" s="75">
        <v>-12830</v>
      </c>
      <c r="BD286" s="75">
        <v>0</v>
      </c>
      <c r="BE286" s="75">
        <v>0</v>
      </c>
      <c r="BF286" s="75">
        <v>0</v>
      </c>
      <c r="BG286" s="75">
        <v>0</v>
      </c>
      <c r="BH286" s="75">
        <v>0</v>
      </c>
      <c r="BI286" s="75">
        <v>0</v>
      </c>
      <c r="BJ286" s="75">
        <v>-78114</v>
      </c>
      <c r="BK286" s="75">
        <v>-5266</v>
      </c>
      <c r="BL286" s="75">
        <v>0</v>
      </c>
      <c r="BM286" s="75">
        <v>0</v>
      </c>
      <c r="BN286" s="75">
        <v>0</v>
      </c>
      <c r="BO286" s="75">
        <v>0</v>
      </c>
      <c r="BP286" s="75">
        <v>-112110.96</v>
      </c>
      <c r="BQ286" s="75">
        <v>0</v>
      </c>
      <c r="BR286" s="75">
        <v>0</v>
      </c>
      <c r="BS286" s="75">
        <v>0</v>
      </c>
      <c r="BT286" s="75">
        <v>0</v>
      </c>
      <c r="BU286" s="75">
        <v>0</v>
      </c>
      <c r="BV286" s="75">
        <v>0</v>
      </c>
      <c r="BW286" s="75">
        <v>0</v>
      </c>
      <c r="BX286" s="75">
        <v>0</v>
      </c>
      <c r="BY286" s="76">
        <v>-14899841.57</v>
      </c>
    </row>
    <row r="287" spans="1:77" x14ac:dyDescent="0.2">
      <c r="A287" s="73" t="s">
        <v>43</v>
      </c>
      <c r="B287" s="74" t="s">
        <v>769</v>
      </c>
      <c r="C287" s="73" t="s">
        <v>770</v>
      </c>
      <c r="D287" s="75">
        <v>0</v>
      </c>
      <c r="E287" s="75">
        <v>0</v>
      </c>
      <c r="F287" s="75">
        <v>0</v>
      </c>
      <c r="G287" s="75">
        <v>0</v>
      </c>
      <c r="H287" s="75">
        <v>0</v>
      </c>
      <c r="I287" s="75">
        <v>0</v>
      </c>
      <c r="J287" s="75">
        <v>0</v>
      </c>
      <c r="K287" s="75">
        <v>0</v>
      </c>
      <c r="L287" s="75">
        <v>0</v>
      </c>
      <c r="M287" s="75">
        <v>0</v>
      </c>
      <c r="N287" s="75">
        <v>0</v>
      </c>
      <c r="O287" s="75">
        <v>0</v>
      </c>
      <c r="P287" s="75">
        <v>0</v>
      </c>
      <c r="Q287" s="75">
        <v>0</v>
      </c>
      <c r="R287" s="75">
        <v>0</v>
      </c>
      <c r="S287" s="75">
        <v>0</v>
      </c>
      <c r="T287" s="75">
        <v>0</v>
      </c>
      <c r="U287" s="75">
        <v>0</v>
      </c>
      <c r="V287" s="75">
        <v>0</v>
      </c>
      <c r="W287" s="75">
        <v>0</v>
      </c>
      <c r="X287" s="75">
        <v>0</v>
      </c>
      <c r="Y287" s="75">
        <v>0</v>
      </c>
      <c r="Z287" s="75">
        <v>11202.6</v>
      </c>
      <c r="AA287" s="75">
        <v>0</v>
      </c>
      <c r="AB287" s="75">
        <v>0</v>
      </c>
      <c r="AC287" s="75">
        <v>-46131</v>
      </c>
      <c r="AD287" s="75">
        <v>0</v>
      </c>
      <c r="AE287" s="75">
        <v>-3522706.95</v>
      </c>
      <c r="AF287" s="75">
        <v>0</v>
      </c>
      <c r="AG287" s="75">
        <v>0</v>
      </c>
      <c r="AH287" s="75">
        <v>-8452.27</v>
      </c>
      <c r="AI287" s="75">
        <v>-33043.22</v>
      </c>
      <c r="AJ287" s="75">
        <v>0</v>
      </c>
      <c r="AK287" s="75">
        <v>-39568.46</v>
      </c>
      <c r="AL287" s="75">
        <v>0</v>
      </c>
      <c r="AM287" s="75">
        <v>0</v>
      </c>
      <c r="AN287" s="75">
        <v>0</v>
      </c>
      <c r="AO287" s="75">
        <v>0</v>
      </c>
      <c r="AP287" s="75">
        <v>-20754.52</v>
      </c>
      <c r="AQ287" s="75">
        <v>0</v>
      </c>
      <c r="AR287" s="75">
        <v>0</v>
      </c>
      <c r="AS287" s="75">
        <v>0</v>
      </c>
      <c r="AT287" s="75">
        <v>0</v>
      </c>
      <c r="AU287" s="75">
        <v>-32822</v>
      </c>
      <c r="AV287" s="75">
        <v>0</v>
      </c>
      <c r="AW287" s="75">
        <v>0</v>
      </c>
      <c r="AX287" s="75">
        <v>0</v>
      </c>
      <c r="AY287" s="75">
        <v>5737</v>
      </c>
      <c r="AZ287" s="75">
        <v>0</v>
      </c>
      <c r="BA287" s="75">
        <v>-18356</v>
      </c>
      <c r="BB287" s="75">
        <v>0</v>
      </c>
      <c r="BC287" s="75">
        <v>0</v>
      </c>
      <c r="BD287" s="75">
        <v>0</v>
      </c>
      <c r="BE287" s="75">
        <v>-41042.5</v>
      </c>
      <c r="BF287" s="75">
        <v>0</v>
      </c>
      <c r="BG287" s="75">
        <v>0</v>
      </c>
      <c r="BH287" s="75">
        <v>0</v>
      </c>
      <c r="BI287" s="75">
        <v>0</v>
      </c>
      <c r="BJ287" s="75">
        <v>-374725</v>
      </c>
      <c r="BK287" s="75">
        <v>-3039</v>
      </c>
      <c r="BL287" s="75">
        <v>0</v>
      </c>
      <c r="BM287" s="75">
        <v>0</v>
      </c>
      <c r="BN287" s="75">
        <v>0</v>
      </c>
      <c r="BO287" s="75">
        <v>0</v>
      </c>
      <c r="BP287" s="75">
        <v>-639274.35</v>
      </c>
      <c r="BQ287" s="75">
        <v>0</v>
      </c>
      <c r="BR287" s="75">
        <v>0</v>
      </c>
      <c r="BS287" s="75">
        <v>0</v>
      </c>
      <c r="BT287" s="75">
        <v>0</v>
      </c>
      <c r="BU287" s="75">
        <v>-6949</v>
      </c>
      <c r="BV287" s="75">
        <v>0</v>
      </c>
      <c r="BW287" s="75">
        <v>0</v>
      </c>
      <c r="BX287" s="75">
        <v>0</v>
      </c>
      <c r="BY287" s="76">
        <v>1157311.49</v>
      </c>
    </row>
    <row r="288" spans="1:77" x14ac:dyDescent="0.2">
      <c r="A288" s="73" t="s">
        <v>43</v>
      </c>
      <c r="B288" s="74" t="s">
        <v>771</v>
      </c>
      <c r="C288" s="73" t="s">
        <v>772</v>
      </c>
      <c r="D288" s="75">
        <v>0</v>
      </c>
      <c r="E288" s="75">
        <v>0</v>
      </c>
      <c r="F288" s="75">
        <v>0</v>
      </c>
      <c r="G288" s="75">
        <v>0</v>
      </c>
      <c r="H288" s="75">
        <v>0</v>
      </c>
      <c r="I288" s="75">
        <v>0</v>
      </c>
      <c r="J288" s="75">
        <v>624187.5</v>
      </c>
      <c r="K288" s="75">
        <v>32713.5</v>
      </c>
      <c r="L288" s="75">
        <v>3522</v>
      </c>
      <c r="M288" s="75">
        <v>180303.1</v>
      </c>
      <c r="N288" s="75">
        <v>27828.49</v>
      </c>
      <c r="O288" s="75">
        <v>11289.48</v>
      </c>
      <c r="P288" s="75">
        <v>36263.97</v>
      </c>
      <c r="Q288" s="75">
        <v>0</v>
      </c>
      <c r="R288" s="75">
        <v>0</v>
      </c>
      <c r="S288" s="75">
        <v>51031.73</v>
      </c>
      <c r="T288" s="75">
        <v>6904</v>
      </c>
      <c r="U288" s="75">
        <v>0</v>
      </c>
      <c r="V288" s="75">
        <v>300</v>
      </c>
      <c r="W288" s="75">
        <v>162769.70000000001</v>
      </c>
      <c r="X288" s="75">
        <v>73784.800000000003</v>
      </c>
      <c r="Y288" s="75">
        <v>0</v>
      </c>
      <c r="Z288" s="75">
        <v>4294</v>
      </c>
      <c r="AA288" s="75">
        <v>80390</v>
      </c>
      <c r="AB288" s="75">
        <v>0</v>
      </c>
      <c r="AC288" s="75">
        <v>0</v>
      </c>
      <c r="AD288" s="75">
        <v>40425.160000000003</v>
      </c>
      <c r="AE288" s="75">
        <v>1647.2</v>
      </c>
      <c r="AF288" s="75">
        <v>0</v>
      </c>
      <c r="AG288" s="75">
        <v>0</v>
      </c>
      <c r="AH288" s="75">
        <v>0</v>
      </c>
      <c r="AI288" s="75">
        <v>1497.44</v>
      </c>
      <c r="AJ288" s="75">
        <v>196</v>
      </c>
      <c r="AK288" s="75">
        <v>0</v>
      </c>
      <c r="AL288" s="75">
        <v>5479</v>
      </c>
      <c r="AM288" s="75">
        <v>0</v>
      </c>
      <c r="AN288" s="75">
        <v>40708.17</v>
      </c>
      <c r="AO288" s="75">
        <v>943.5</v>
      </c>
      <c r="AP288" s="75">
        <v>0</v>
      </c>
      <c r="AQ288" s="75">
        <v>95633.77</v>
      </c>
      <c r="AR288" s="75">
        <v>178450.7</v>
      </c>
      <c r="AS288" s="75">
        <v>165306.04</v>
      </c>
      <c r="AT288" s="75">
        <v>37385.32</v>
      </c>
      <c r="AU288" s="75">
        <v>6110.86</v>
      </c>
      <c r="AV288" s="75">
        <v>0</v>
      </c>
      <c r="AW288" s="75">
        <v>0</v>
      </c>
      <c r="AX288" s="75">
        <v>45181.4</v>
      </c>
      <c r="AY288" s="75">
        <v>3183</v>
      </c>
      <c r="AZ288" s="75">
        <v>97008</v>
      </c>
      <c r="BA288" s="75">
        <v>0</v>
      </c>
      <c r="BB288" s="75">
        <v>0</v>
      </c>
      <c r="BC288" s="75">
        <v>0</v>
      </c>
      <c r="BD288" s="75">
        <v>0</v>
      </c>
      <c r="BE288" s="75">
        <v>0</v>
      </c>
      <c r="BF288" s="75">
        <v>25333.98</v>
      </c>
      <c r="BG288" s="75">
        <v>0</v>
      </c>
      <c r="BH288" s="75">
        <v>0</v>
      </c>
      <c r="BI288" s="75">
        <v>183252.45</v>
      </c>
      <c r="BJ288" s="75">
        <v>174981.49</v>
      </c>
      <c r="BK288" s="75">
        <v>0</v>
      </c>
      <c r="BL288" s="75">
        <v>0</v>
      </c>
      <c r="BM288" s="75">
        <v>539</v>
      </c>
      <c r="BN288" s="75">
        <v>0</v>
      </c>
      <c r="BO288" s="75">
        <v>0</v>
      </c>
      <c r="BP288" s="75">
        <v>0</v>
      </c>
      <c r="BQ288" s="75">
        <v>0</v>
      </c>
      <c r="BR288" s="75">
        <v>0</v>
      </c>
      <c r="BS288" s="75">
        <v>0</v>
      </c>
      <c r="BT288" s="75">
        <v>0</v>
      </c>
      <c r="BU288" s="75">
        <v>0</v>
      </c>
      <c r="BV288" s="75">
        <v>0</v>
      </c>
      <c r="BW288" s="75">
        <v>0</v>
      </c>
      <c r="BX288" s="75">
        <v>0</v>
      </c>
      <c r="BY288" s="76">
        <v>-6126183.25</v>
      </c>
    </row>
    <row r="289" spans="1:77" x14ac:dyDescent="0.2">
      <c r="A289" s="73" t="s">
        <v>43</v>
      </c>
      <c r="B289" s="74" t="s">
        <v>773</v>
      </c>
      <c r="C289" s="73" t="s">
        <v>774</v>
      </c>
      <c r="D289" s="75">
        <v>0</v>
      </c>
      <c r="E289" s="75">
        <v>0</v>
      </c>
      <c r="F289" s="75">
        <v>-5880.27</v>
      </c>
      <c r="G289" s="75">
        <v>0</v>
      </c>
      <c r="H289" s="75">
        <v>0</v>
      </c>
      <c r="I289" s="75">
        <v>0</v>
      </c>
      <c r="J289" s="75">
        <v>-297006.87</v>
      </c>
      <c r="K289" s="75">
        <v>-12849.17</v>
      </c>
      <c r="L289" s="75">
        <v>0</v>
      </c>
      <c r="M289" s="75">
        <v>-132474.07</v>
      </c>
      <c r="N289" s="75">
        <v>0</v>
      </c>
      <c r="O289" s="75">
        <v>0</v>
      </c>
      <c r="P289" s="75">
        <v>0</v>
      </c>
      <c r="Q289" s="75">
        <v>0</v>
      </c>
      <c r="R289" s="75">
        <v>0</v>
      </c>
      <c r="S289" s="75">
        <v>0</v>
      </c>
      <c r="T289" s="75">
        <v>0</v>
      </c>
      <c r="U289" s="75">
        <v>0</v>
      </c>
      <c r="V289" s="75">
        <v>-273347.84999999998</v>
      </c>
      <c r="W289" s="75">
        <v>-197960.13</v>
      </c>
      <c r="X289" s="75">
        <v>0</v>
      </c>
      <c r="Y289" s="75">
        <v>0</v>
      </c>
      <c r="Z289" s="75">
        <v>-14311.9</v>
      </c>
      <c r="AA289" s="75">
        <v>0</v>
      </c>
      <c r="AB289" s="75">
        <v>39540.44</v>
      </c>
      <c r="AC289" s="75">
        <v>0</v>
      </c>
      <c r="AD289" s="75">
        <v>0</v>
      </c>
      <c r="AE289" s="75">
        <v>-537591.63</v>
      </c>
      <c r="AF289" s="75">
        <v>0</v>
      </c>
      <c r="AG289" s="75">
        <v>0</v>
      </c>
      <c r="AH289" s="75">
        <v>-66038.509999999995</v>
      </c>
      <c r="AI289" s="75">
        <v>0</v>
      </c>
      <c r="AJ289" s="75">
        <v>0</v>
      </c>
      <c r="AK289" s="75">
        <v>0</v>
      </c>
      <c r="AL289" s="75">
        <v>-5430.09</v>
      </c>
      <c r="AM289" s="75">
        <v>-6750.98</v>
      </c>
      <c r="AN289" s="75">
        <v>-19621.47</v>
      </c>
      <c r="AO289" s="75">
        <v>-14915.87</v>
      </c>
      <c r="AP289" s="75">
        <v>-5545.3</v>
      </c>
      <c r="AQ289" s="75">
        <v>-306841.90000000002</v>
      </c>
      <c r="AR289" s="75">
        <v>0</v>
      </c>
      <c r="AS289" s="75">
        <v>-4051</v>
      </c>
      <c r="AT289" s="75">
        <v>-1143.26</v>
      </c>
      <c r="AU289" s="75">
        <v>0</v>
      </c>
      <c r="AV289" s="75">
        <v>0</v>
      </c>
      <c r="AW289" s="75">
        <v>0</v>
      </c>
      <c r="AX289" s="75">
        <v>0</v>
      </c>
      <c r="AY289" s="75">
        <v>0</v>
      </c>
      <c r="AZ289" s="75">
        <v>0</v>
      </c>
      <c r="BA289" s="75">
        <v>0</v>
      </c>
      <c r="BB289" s="75">
        <v>0</v>
      </c>
      <c r="BC289" s="75">
        <v>0</v>
      </c>
      <c r="BD289" s="75">
        <v>0</v>
      </c>
      <c r="BE289" s="75">
        <v>0</v>
      </c>
      <c r="BF289" s="75">
        <v>-9294.0499999999993</v>
      </c>
      <c r="BG289" s="75">
        <v>0</v>
      </c>
      <c r="BH289" s="75">
        <v>0</v>
      </c>
      <c r="BI289" s="75">
        <v>0</v>
      </c>
      <c r="BJ289" s="75">
        <v>0</v>
      </c>
      <c r="BK289" s="75">
        <v>0</v>
      </c>
      <c r="BL289" s="75">
        <v>0</v>
      </c>
      <c r="BM289" s="75">
        <v>0</v>
      </c>
      <c r="BN289" s="75">
        <v>0</v>
      </c>
      <c r="BO289" s="75">
        <v>0</v>
      </c>
      <c r="BP289" s="75">
        <v>-419019.43</v>
      </c>
      <c r="BQ289" s="75">
        <v>0</v>
      </c>
      <c r="BR289" s="75">
        <v>0</v>
      </c>
      <c r="BS289" s="75">
        <v>0</v>
      </c>
      <c r="BT289" s="75">
        <v>0</v>
      </c>
      <c r="BU289" s="75">
        <v>0</v>
      </c>
      <c r="BV289" s="75">
        <v>0</v>
      </c>
      <c r="BW289" s="75">
        <v>0</v>
      </c>
      <c r="BX289" s="75">
        <v>0</v>
      </c>
      <c r="BY289" s="76">
        <v>718500</v>
      </c>
    </row>
    <row r="290" spans="1:77" x14ac:dyDescent="0.2">
      <c r="A290" s="73" t="s">
        <v>43</v>
      </c>
      <c r="B290" s="74" t="s">
        <v>775</v>
      </c>
      <c r="C290" s="73" t="s">
        <v>776</v>
      </c>
      <c r="D290" s="75">
        <v>0</v>
      </c>
      <c r="E290" s="75">
        <v>0</v>
      </c>
      <c r="F290" s="75">
        <v>0</v>
      </c>
      <c r="G290" s="75">
        <v>0</v>
      </c>
      <c r="H290" s="75">
        <v>0</v>
      </c>
      <c r="I290" s="75">
        <v>0</v>
      </c>
      <c r="J290" s="75">
        <v>142136.79999999999</v>
      </c>
      <c r="K290" s="75">
        <v>48315.88</v>
      </c>
      <c r="L290" s="75">
        <v>0</v>
      </c>
      <c r="M290" s="75">
        <v>299828.58</v>
      </c>
      <c r="N290" s="75">
        <v>0</v>
      </c>
      <c r="O290" s="75">
        <v>0</v>
      </c>
      <c r="P290" s="75">
        <v>0</v>
      </c>
      <c r="Q290" s="75">
        <v>0</v>
      </c>
      <c r="R290" s="75">
        <v>0</v>
      </c>
      <c r="S290" s="75">
        <v>0</v>
      </c>
      <c r="T290" s="75">
        <v>0</v>
      </c>
      <c r="U290" s="75">
        <v>0</v>
      </c>
      <c r="V290" s="75">
        <v>22072</v>
      </c>
      <c r="W290" s="75">
        <v>270233.49</v>
      </c>
      <c r="X290" s="75">
        <v>0</v>
      </c>
      <c r="Y290" s="75">
        <v>0</v>
      </c>
      <c r="Z290" s="75">
        <v>194942.25</v>
      </c>
      <c r="AA290" s="75">
        <v>0</v>
      </c>
      <c r="AB290" s="75">
        <v>0</v>
      </c>
      <c r="AC290" s="75">
        <v>0</v>
      </c>
      <c r="AD290" s="75">
        <v>0</v>
      </c>
      <c r="AE290" s="75">
        <v>263185.21000000002</v>
      </c>
      <c r="AF290" s="75">
        <v>0</v>
      </c>
      <c r="AG290" s="75">
        <v>0</v>
      </c>
      <c r="AH290" s="75">
        <v>0</v>
      </c>
      <c r="AI290" s="75">
        <v>434.02</v>
      </c>
      <c r="AJ290" s="75">
        <v>0</v>
      </c>
      <c r="AK290" s="75">
        <v>0</v>
      </c>
      <c r="AL290" s="75">
        <v>28969.96</v>
      </c>
      <c r="AM290" s="75">
        <v>19724.259999999998</v>
      </c>
      <c r="AN290" s="75">
        <v>52495.01</v>
      </c>
      <c r="AO290" s="75">
        <v>0</v>
      </c>
      <c r="AP290" s="75">
        <v>7777.58</v>
      </c>
      <c r="AQ290" s="75">
        <v>0</v>
      </c>
      <c r="AR290" s="75">
        <v>0</v>
      </c>
      <c r="AS290" s="75">
        <v>195254.39999999999</v>
      </c>
      <c r="AT290" s="75">
        <v>54292.41</v>
      </c>
      <c r="AU290" s="75">
        <v>39607.08</v>
      </c>
      <c r="AV290" s="75">
        <v>0</v>
      </c>
      <c r="AW290" s="75">
        <v>34436.300000000003</v>
      </c>
      <c r="AX290" s="75">
        <v>0</v>
      </c>
      <c r="AY290" s="75">
        <v>0</v>
      </c>
      <c r="AZ290" s="75">
        <v>764.9</v>
      </c>
      <c r="BA290" s="75">
        <v>0</v>
      </c>
      <c r="BB290" s="75">
        <v>0</v>
      </c>
      <c r="BC290" s="75">
        <v>0</v>
      </c>
      <c r="BD290" s="75">
        <v>206845.42</v>
      </c>
      <c r="BE290" s="75">
        <v>0</v>
      </c>
      <c r="BF290" s="75">
        <v>990.47</v>
      </c>
      <c r="BG290" s="75">
        <v>0</v>
      </c>
      <c r="BH290" s="75">
        <v>0</v>
      </c>
      <c r="BI290" s="75">
        <v>0</v>
      </c>
      <c r="BJ290" s="75">
        <v>0</v>
      </c>
      <c r="BK290" s="75">
        <v>0</v>
      </c>
      <c r="BL290" s="75">
        <v>0</v>
      </c>
      <c r="BM290" s="75">
        <v>0</v>
      </c>
      <c r="BN290" s="75">
        <v>0</v>
      </c>
      <c r="BO290" s="75">
        <v>0</v>
      </c>
      <c r="BP290" s="75">
        <v>46878.400000000001</v>
      </c>
      <c r="BQ290" s="75">
        <v>0</v>
      </c>
      <c r="BR290" s="75">
        <v>0</v>
      </c>
      <c r="BS290" s="75">
        <v>0</v>
      </c>
      <c r="BT290" s="75">
        <v>0</v>
      </c>
      <c r="BU290" s="75">
        <v>87498.26</v>
      </c>
      <c r="BV290" s="75">
        <v>0</v>
      </c>
      <c r="BW290" s="75">
        <v>0</v>
      </c>
      <c r="BX290" s="75">
        <v>0</v>
      </c>
      <c r="BY290" s="76">
        <v>20096683.720000003</v>
      </c>
    </row>
    <row r="291" spans="1:77" x14ac:dyDescent="0.2">
      <c r="A291" s="73" t="s">
        <v>43</v>
      </c>
      <c r="B291" s="74" t="s">
        <v>777</v>
      </c>
      <c r="C291" s="73" t="s">
        <v>778</v>
      </c>
      <c r="D291" s="75">
        <v>0</v>
      </c>
      <c r="E291" s="75">
        <v>0</v>
      </c>
      <c r="F291" s="75">
        <v>0</v>
      </c>
      <c r="G291" s="75">
        <v>0</v>
      </c>
      <c r="H291" s="75">
        <v>0</v>
      </c>
      <c r="I291" s="75">
        <v>0</v>
      </c>
      <c r="J291" s="75">
        <v>-96353.25</v>
      </c>
      <c r="K291" s="75">
        <v>-15333.19</v>
      </c>
      <c r="L291" s="75">
        <v>0</v>
      </c>
      <c r="M291" s="75">
        <v>-6042</v>
      </c>
      <c r="N291" s="75">
        <v>-6891.6</v>
      </c>
      <c r="O291" s="75">
        <v>0</v>
      </c>
      <c r="P291" s="75">
        <v>0</v>
      </c>
      <c r="Q291" s="75">
        <v>0</v>
      </c>
      <c r="R291" s="75">
        <v>0</v>
      </c>
      <c r="S291" s="75">
        <v>0</v>
      </c>
      <c r="T291" s="75">
        <v>0</v>
      </c>
      <c r="U291" s="75">
        <v>0</v>
      </c>
      <c r="V291" s="75">
        <v>-105850.6</v>
      </c>
      <c r="W291" s="75">
        <v>-104721.60000000001</v>
      </c>
      <c r="X291" s="75">
        <v>0</v>
      </c>
      <c r="Y291" s="75">
        <v>0</v>
      </c>
      <c r="Z291" s="75">
        <v>14530.5</v>
      </c>
      <c r="AA291" s="75">
        <v>0</v>
      </c>
      <c r="AB291" s="75">
        <v>0</v>
      </c>
      <c r="AC291" s="75">
        <v>0</v>
      </c>
      <c r="AD291" s="75">
        <v>8998.19</v>
      </c>
      <c r="AE291" s="75">
        <v>0</v>
      </c>
      <c r="AF291" s="75">
        <v>0</v>
      </c>
      <c r="AG291" s="75">
        <v>0</v>
      </c>
      <c r="AH291" s="75">
        <v>0</v>
      </c>
      <c r="AI291" s="75">
        <v>-10909</v>
      </c>
      <c r="AJ291" s="75">
        <v>-43278</v>
      </c>
      <c r="AK291" s="75">
        <v>0</v>
      </c>
      <c r="AL291" s="75">
        <v>-21951</v>
      </c>
      <c r="AM291" s="75">
        <v>-15383.48</v>
      </c>
      <c r="AN291" s="75">
        <v>-66990</v>
      </c>
      <c r="AO291" s="75">
        <v>-21114</v>
      </c>
      <c r="AP291" s="75">
        <v>-13667</v>
      </c>
      <c r="AQ291" s="75">
        <v>-198008.62</v>
      </c>
      <c r="AR291" s="75">
        <v>0</v>
      </c>
      <c r="AS291" s="75">
        <v>-10369</v>
      </c>
      <c r="AT291" s="75">
        <v>-1736</v>
      </c>
      <c r="AU291" s="75">
        <v>22676.92</v>
      </c>
      <c r="AV291" s="75">
        <v>-30946</v>
      </c>
      <c r="AW291" s="75">
        <v>-3495</v>
      </c>
      <c r="AX291" s="75">
        <v>0</v>
      </c>
      <c r="AY291" s="75">
        <v>-66149</v>
      </c>
      <c r="AZ291" s="75">
        <v>-9338.26</v>
      </c>
      <c r="BA291" s="75">
        <v>0</v>
      </c>
      <c r="BB291" s="75">
        <v>0</v>
      </c>
      <c r="BC291" s="75">
        <v>0</v>
      </c>
      <c r="BD291" s="75">
        <v>0</v>
      </c>
      <c r="BE291" s="75">
        <v>-224122</v>
      </c>
      <c r="BF291" s="75">
        <v>0</v>
      </c>
      <c r="BG291" s="75">
        <v>0</v>
      </c>
      <c r="BH291" s="75">
        <v>0</v>
      </c>
      <c r="BI291" s="75">
        <v>0</v>
      </c>
      <c r="BJ291" s="75">
        <v>0</v>
      </c>
      <c r="BK291" s="75">
        <v>0</v>
      </c>
      <c r="BL291" s="75">
        <v>0</v>
      </c>
      <c r="BM291" s="75">
        <v>2518.75</v>
      </c>
      <c r="BN291" s="75">
        <v>0</v>
      </c>
      <c r="BO291" s="75">
        <v>0</v>
      </c>
      <c r="BP291" s="75">
        <v>-392027.13</v>
      </c>
      <c r="BQ291" s="75">
        <v>0</v>
      </c>
      <c r="BR291" s="75">
        <v>0</v>
      </c>
      <c r="BS291" s="75">
        <v>0</v>
      </c>
      <c r="BT291" s="75">
        <v>0</v>
      </c>
      <c r="BU291" s="75">
        <v>-2466</v>
      </c>
      <c r="BV291" s="75">
        <v>0</v>
      </c>
      <c r="BW291" s="75">
        <v>0</v>
      </c>
      <c r="BX291" s="75">
        <v>0</v>
      </c>
      <c r="BY291" s="76">
        <v>956429.5</v>
      </c>
    </row>
    <row r="292" spans="1:77" x14ac:dyDescent="0.2">
      <c r="A292" s="73" t="s">
        <v>43</v>
      </c>
      <c r="B292" s="74" t="s">
        <v>779</v>
      </c>
      <c r="C292" s="73" t="s">
        <v>780</v>
      </c>
      <c r="D292" s="75">
        <v>5328202.9400000004</v>
      </c>
      <c r="E292" s="75">
        <v>0</v>
      </c>
      <c r="F292" s="75">
        <v>0</v>
      </c>
      <c r="G292" s="75">
        <v>0</v>
      </c>
      <c r="H292" s="75">
        <v>0</v>
      </c>
      <c r="I292" s="75">
        <v>0</v>
      </c>
      <c r="J292" s="75">
        <v>984123.87</v>
      </c>
      <c r="K292" s="75">
        <v>0</v>
      </c>
      <c r="L292" s="75">
        <v>0</v>
      </c>
      <c r="M292" s="75">
        <v>0</v>
      </c>
      <c r="N292" s="75">
        <v>0</v>
      </c>
      <c r="O292" s="75">
        <v>0</v>
      </c>
      <c r="P292" s="75">
        <v>0</v>
      </c>
      <c r="Q292" s="75">
        <v>0</v>
      </c>
      <c r="R292" s="75">
        <v>0</v>
      </c>
      <c r="S292" s="75">
        <v>0</v>
      </c>
      <c r="T292" s="75">
        <v>0</v>
      </c>
      <c r="U292" s="75">
        <v>0</v>
      </c>
      <c r="V292" s="75">
        <v>0</v>
      </c>
      <c r="W292" s="75">
        <v>0</v>
      </c>
      <c r="X292" s="75">
        <v>0</v>
      </c>
      <c r="Y292" s="75">
        <v>0</v>
      </c>
      <c r="Z292" s="75">
        <v>0</v>
      </c>
      <c r="AA292" s="75">
        <v>0</v>
      </c>
      <c r="AB292" s="75">
        <v>297440.55</v>
      </c>
      <c r="AC292" s="75">
        <v>0</v>
      </c>
      <c r="AD292" s="75">
        <v>9240</v>
      </c>
      <c r="AE292" s="75">
        <v>0</v>
      </c>
      <c r="AF292" s="75">
        <v>856795.97</v>
      </c>
      <c r="AG292" s="75">
        <v>737550</v>
      </c>
      <c r="AH292" s="75">
        <v>205864.55</v>
      </c>
      <c r="AI292" s="75">
        <v>199808.19</v>
      </c>
      <c r="AJ292" s="75">
        <v>3419338.07</v>
      </c>
      <c r="AK292" s="75">
        <v>2054562.59</v>
      </c>
      <c r="AL292" s="75">
        <v>156416.56</v>
      </c>
      <c r="AM292" s="75">
        <v>251590.16</v>
      </c>
      <c r="AN292" s="75">
        <v>570912.36</v>
      </c>
      <c r="AO292" s="75">
        <v>100876.17</v>
      </c>
      <c r="AP292" s="75">
        <v>464546.19</v>
      </c>
      <c r="AQ292" s="75">
        <v>0</v>
      </c>
      <c r="AR292" s="75">
        <v>1361244</v>
      </c>
      <c r="AS292" s="75">
        <v>1519600</v>
      </c>
      <c r="AT292" s="75">
        <v>0</v>
      </c>
      <c r="AU292" s="75">
        <v>0</v>
      </c>
      <c r="AV292" s="75">
        <v>0</v>
      </c>
      <c r="AW292" s="75">
        <v>0</v>
      </c>
      <c r="AX292" s="75">
        <v>0</v>
      </c>
      <c r="AY292" s="75">
        <v>8303.7999999999993</v>
      </c>
      <c r="AZ292" s="75">
        <v>0</v>
      </c>
      <c r="BA292" s="75">
        <v>300000</v>
      </c>
      <c r="BB292" s="75">
        <v>0</v>
      </c>
      <c r="BC292" s="75">
        <v>0</v>
      </c>
      <c r="BD292" s="75">
        <v>0</v>
      </c>
      <c r="BE292" s="75">
        <v>0</v>
      </c>
      <c r="BF292" s="75">
        <v>881857.7</v>
      </c>
      <c r="BG292" s="75">
        <v>0</v>
      </c>
      <c r="BH292" s="75">
        <v>0</v>
      </c>
      <c r="BI292" s="75">
        <v>0</v>
      </c>
      <c r="BJ292" s="75">
        <v>0</v>
      </c>
      <c r="BK292" s="75">
        <v>0</v>
      </c>
      <c r="BL292" s="75">
        <v>0</v>
      </c>
      <c r="BM292" s="75">
        <v>0</v>
      </c>
      <c r="BN292" s="75">
        <v>0</v>
      </c>
      <c r="BO292" s="75">
        <v>0</v>
      </c>
      <c r="BP292" s="75">
        <v>2011124.04</v>
      </c>
      <c r="BQ292" s="75">
        <v>83449.929999999993</v>
      </c>
      <c r="BR292" s="75">
        <v>0</v>
      </c>
      <c r="BS292" s="75">
        <v>0</v>
      </c>
      <c r="BT292" s="75">
        <v>2994965</v>
      </c>
      <c r="BU292" s="75">
        <v>0</v>
      </c>
      <c r="BV292" s="75">
        <v>0</v>
      </c>
      <c r="BW292" s="75">
        <v>0</v>
      </c>
      <c r="BX292" s="75">
        <v>0</v>
      </c>
      <c r="BY292" s="76">
        <v>-1358135.4</v>
      </c>
    </row>
    <row r="293" spans="1:77" x14ac:dyDescent="0.2">
      <c r="A293" s="73" t="s">
        <v>43</v>
      </c>
      <c r="B293" s="74" t="s">
        <v>781</v>
      </c>
      <c r="C293" s="73" t="s">
        <v>782</v>
      </c>
      <c r="D293" s="75">
        <v>1100677</v>
      </c>
      <c r="E293" s="75">
        <v>0</v>
      </c>
      <c r="F293" s="75">
        <v>0</v>
      </c>
      <c r="G293" s="75">
        <v>0</v>
      </c>
      <c r="H293" s="75">
        <v>0</v>
      </c>
      <c r="I293" s="75">
        <v>0</v>
      </c>
      <c r="J293" s="75">
        <v>0</v>
      </c>
      <c r="K293" s="75">
        <v>0</v>
      </c>
      <c r="L293" s="75">
        <v>0</v>
      </c>
      <c r="M293" s="75">
        <v>0</v>
      </c>
      <c r="N293" s="75">
        <v>0</v>
      </c>
      <c r="O293" s="75">
        <v>0</v>
      </c>
      <c r="P293" s="75">
        <v>0</v>
      </c>
      <c r="Q293" s="75">
        <v>0</v>
      </c>
      <c r="R293" s="75">
        <v>0</v>
      </c>
      <c r="S293" s="75">
        <v>0</v>
      </c>
      <c r="T293" s="75">
        <v>0</v>
      </c>
      <c r="U293" s="75">
        <v>0</v>
      </c>
      <c r="V293" s="75">
        <v>2373578.14</v>
      </c>
      <c r="W293" s="75">
        <v>0</v>
      </c>
      <c r="X293" s="75">
        <v>0</v>
      </c>
      <c r="Y293" s="75">
        <v>0</v>
      </c>
      <c r="Z293" s="75">
        <v>0</v>
      </c>
      <c r="AA293" s="75">
        <v>0</v>
      </c>
      <c r="AB293" s="75">
        <v>0</v>
      </c>
      <c r="AC293" s="75">
        <v>0</v>
      </c>
      <c r="AD293" s="75">
        <v>0</v>
      </c>
      <c r="AE293" s="75">
        <v>1100000</v>
      </c>
      <c r="AF293" s="75">
        <v>0</v>
      </c>
      <c r="AG293" s="75">
        <v>0</v>
      </c>
      <c r="AH293" s="75">
        <v>10240</v>
      </c>
      <c r="AI293" s="75">
        <v>0</v>
      </c>
      <c r="AJ293" s="75">
        <v>0</v>
      </c>
      <c r="AK293" s="75">
        <v>0</v>
      </c>
      <c r="AL293" s="75">
        <v>0</v>
      </c>
      <c r="AM293" s="75">
        <v>0</v>
      </c>
      <c r="AN293" s="75">
        <v>300000</v>
      </c>
      <c r="AO293" s="75">
        <v>0</v>
      </c>
      <c r="AP293" s="75">
        <v>0</v>
      </c>
      <c r="AQ293" s="75">
        <v>0</v>
      </c>
      <c r="AR293" s="75">
        <v>0</v>
      </c>
      <c r="AS293" s="75">
        <v>0</v>
      </c>
      <c r="AT293" s="75">
        <v>0</v>
      </c>
      <c r="AU293" s="75">
        <v>0</v>
      </c>
      <c r="AV293" s="75">
        <v>0</v>
      </c>
      <c r="AW293" s="75">
        <v>0</v>
      </c>
      <c r="AX293" s="75">
        <v>300000</v>
      </c>
      <c r="AY293" s="75">
        <v>0</v>
      </c>
      <c r="AZ293" s="75">
        <v>0</v>
      </c>
      <c r="BA293" s="75">
        <v>0</v>
      </c>
      <c r="BB293" s="75">
        <v>0</v>
      </c>
      <c r="BC293" s="75">
        <v>0</v>
      </c>
      <c r="BD293" s="75">
        <v>0</v>
      </c>
      <c r="BE293" s="75">
        <v>427180</v>
      </c>
      <c r="BF293" s="75">
        <v>0</v>
      </c>
      <c r="BG293" s="75">
        <v>0</v>
      </c>
      <c r="BH293" s="75">
        <v>0</v>
      </c>
      <c r="BI293" s="75">
        <v>0</v>
      </c>
      <c r="BJ293" s="75">
        <v>481300.98</v>
      </c>
      <c r="BK293" s="75">
        <v>0</v>
      </c>
      <c r="BL293" s="75">
        <v>0</v>
      </c>
      <c r="BM293" s="75">
        <v>3774</v>
      </c>
      <c r="BN293" s="75">
        <v>0</v>
      </c>
      <c r="BO293" s="75">
        <v>0</v>
      </c>
      <c r="BP293" s="75">
        <v>1246243.8999999999</v>
      </c>
      <c r="BQ293" s="75">
        <v>0</v>
      </c>
      <c r="BR293" s="75">
        <v>0</v>
      </c>
      <c r="BS293" s="75">
        <v>0</v>
      </c>
      <c r="BT293" s="75">
        <v>0</v>
      </c>
      <c r="BU293" s="75">
        <v>0</v>
      </c>
      <c r="BV293" s="75">
        <v>0</v>
      </c>
      <c r="BW293" s="75">
        <v>0</v>
      </c>
      <c r="BX293" s="75">
        <v>0</v>
      </c>
      <c r="BY293" s="76">
        <v>-4076312.2399999998</v>
      </c>
    </row>
    <row r="294" spans="1:77" x14ac:dyDescent="0.2">
      <c r="A294" s="73" t="s">
        <v>43</v>
      </c>
      <c r="B294" s="74" t="s">
        <v>783</v>
      </c>
      <c r="C294" s="73" t="s">
        <v>784</v>
      </c>
      <c r="D294" s="75">
        <v>0</v>
      </c>
      <c r="E294" s="75">
        <v>0</v>
      </c>
      <c r="F294" s="75">
        <v>0</v>
      </c>
      <c r="G294" s="75">
        <v>0</v>
      </c>
      <c r="H294" s="75">
        <v>0</v>
      </c>
      <c r="I294" s="75">
        <v>0</v>
      </c>
      <c r="J294" s="75">
        <v>2751.75</v>
      </c>
      <c r="K294" s="75">
        <v>0</v>
      </c>
      <c r="L294" s="75">
        <v>0</v>
      </c>
      <c r="M294" s="75">
        <v>0</v>
      </c>
      <c r="N294" s="75">
        <v>0</v>
      </c>
      <c r="O294" s="75">
        <v>0</v>
      </c>
      <c r="P294" s="75">
        <v>0</v>
      </c>
      <c r="Q294" s="75">
        <v>0</v>
      </c>
      <c r="R294" s="75">
        <v>0</v>
      </c>
      <c r="S294" s="75">
        <v>0</v>
      </c>
      <c r="T294" s="75">
        <v>0</v>
      </c>
      <c r="U294" s="75">
        <v>0</v>
      </c>
      <c r="V294" s="75">
        <v>5309</v>
      </c>
      <c r="W294" s="75">
        <v>4360.3999999999996</v>
      </c>
      <c r="X294" s="75">
        <v>0</v>
      </c>
      <c r="Y294" s="75">
        <v>0</v>
      </c>
      <c r="Z294" s="75">
        <v>8632.25</v>
      </c>
      <c r="AA294" s="75">
        <v>0</v>
      </c>
      <c r="AB294" s="75">
        <v>0</v>
      </c>
      <c r="AC294" s="75">
        <v>0</v>
      </c>
      <c r="AD294" s="75">
        <v>0</v>
      </c>
      <c r="AE294" s="75">
        <v>0</v>
      </c>
      <c r="AF294" s="75">
        <v>0</v>
      </c>
      <c r="AG294" s="75">
        <v>0</v>
      </c>
      <c r="AH294" s="75">
        <v>0</v>
      </c>
      <c r="AI294" s="75">
        <v>0</v>
      </c>
      <c r="AJ294" s="75">
        <v>0</v>
      </c>
      <c r="AK294" s="75">
        <v>0</v>
      </c>
      <c r="AL294" s="75">
        <v>0</v>
      </c>
      <c r="AM294" s="75">
        <v>0</v>
      </c>
      <c r="AN294" s="75">
        <v>0</v>
      </c>
      <c r="AO294" s="75">
        <v>0</v>
      </c>
      <c r="AP294" s="75">
        <v>0</v>
      </c>
      <c r="AQ294" s="75">
        <v>2296.5</v>
      </c>
      <c r="AR294" s="75">
        <v>0</v>
      </c>
      <c r="AS294" s="75">
        <v>31713</v>
      </c>
      <c r="AT294" s="75">
        <v>166702.54999999999</v>
      </c>
      <c r="AU294" s="75">
        <v>107849.5</v>
      </c>
      <c r="AV294" s="75">
        <v>0</v>
      </c>
      <c r="AW294" s="75">
        <v>8980.65</v>
      </c>
      <c r="AX294" s="75">
        <v>0</v>
      </c>
      <c r="AY294" s="75">
        <v>0</v>
      </c>
      <c r="AZ294" s="75">
        <v>0</v>
      </c>
      <c r="BA294" s="75">
        <v>0</v>
      </c>
      <c r="BB294" s="75">
        <v>0</v>
      </c>
      <c r="BC294" s="75">
        <v>0</v>
      </c>
      <c r="BD294" s="75">
        <v>0</v>
      </c>
      <c r="BE294" s="75">
        <v>207863.5</v>
      </c>
      <c r="BF294" s="75">
        <v>0</v>
      </c>
      <c r="BG294" s="75">
        <v>0</v>
      </c>
      <c r="BH294" s="75">
        <v>0</v>
      </c>
      <c r="BI294" s="75">
        <v>0</v>
      </c>
      <c r="BJ294" s="75">
        <v>0</v>
      </c>
      <c r="BK294" s="75">
        <v>0</v>
      </c>
      <c r="BL294" s="75">
        <v>3083.7</v>
      </c>
      <c r="BM294" s="75">
        <v>0</v>
      </c>
      <c r="BN294" s="75">
        <v>0</v>
      </c>
      <c r="BO294" s="75">
        <v>0</v>
      </c>
      <c r="BP294" s="75">
        <v>0</v>
      </c>
      <c r="BQ294" s="75">
        <v>2466</v>
      </c>
      <c r="BR294" s="75">
        <v>0</v>
      </c>
      <c r="BS294" s="75">
        <v>0</v>
      </c>
      <c r="BT294" s="75">
        <v>382138.89</v>
      </c>
      <c r="BU294" s="75">
        <v>6965</v>
      </c>
      <c r="BV294" s="75">
        <v>0</v>
      </c>
      <c r="BW294" s="75">
        <v>0</v>
      </c>
      <c r="BX294" s="75">
        <v>0</v>
      </c>
      <c r="BY294" s="76">
        <v>-33477.25</v>
      </c>
    </row>
    <row r="295" spans="1:77" x14ac:dyDescent="0.2">
      <c r="A295" s="73" t="s">
        <v>43</v>
      </c>
      <c r="B295" s="74" t="s">
        <v>785</v>
      </c>
      <c r="C295" s="73" t="s">
        <v>786</v>
      </c>
      <c r="D295" s="75">
        <v>0</v>
      </c>
      <c r="E295" s="75">
        <v>0</v>
      </c>
      <c r="F295" s="75">
        <v>0</v>
      </c>
      <c r="G295" s="75">
        <v>0</v>
      </c>
      <c r="H295" s="75">
        <v>0</v>
      </c>
      <c r="I295" s="75">
        <v>0</v>
      </c>
      <c r="J295" s="75">
        <v>0</v>
      </c>
      <c r="K295" s="75">
        <v>0</v>
      </c>
      <c r="L295" s="75">
        <v>0</v>
      </c>
      <c r="M295" s="75">
        <v>0</v>
      </c>
      <c r="N295" s="75">
        <v>0</v>
      </c>
      <c r="O295" s="75">
        <v>0</v>
      </c>
      <c r="P295" s="75">
        <v>0</v>
      </c>
      <c r="Q295" s="75">
        <v>0</v>
      </c>
      <c r="R295" s="75">
        <v>0</v>
      </c>
      <c r="S295" s="75">
        <v>0</v>
      </c>
      <c r="T295" s="75">
        <v>0</v>
      </c>
      <c r="U295" s="75">
        <v>0</v>
      </c>
      <c r="V295" s="75">
        <v>0</v>
      </c>
      <c r="W295" s="75">
        <v>0</v>
      </c>
      <c r="X295" s="75">
        <v>0</v>
      </c>
      <c r="Y295" s="75">
        <v>0</v>
      </c>
      <c r="Z295" s="75">
        <v>0</v>
      </c>
      <c r="AA295" s="75">
        <v>0</v>
      </c>
      <c r="AB295" s="75">
        <v>0</v>
      </c>
      <c r="AC295" s="75">
        <v>0</v>
      </c>
      <c r="AD295" s="75">
        <v>0</v>
      </c>
      <c r="AE295" s="75">
        <v>0</v>
      </c>
      <c r="AF295" s="75">
        <v>0</v>
      </c>
      <c r="AG295" s="75">
        <v>0</v>
      </c>
      <c r="AH295" s="75">
        <v>0</v>
      </c>
      <c r="AI295" s="75">
        <v>0</v>
      </c>
      <c r="AJ295" s="75">
        <v>0</v>
      </c>
      <c r="AK295" s="75">
        <v>0</v>
      </c>
      <c r="AL295" s="75">
        <v>0</v>
      </c>
      <c r="AM295" s="75">
        <v>0</v>
      </c>
      <c r="AN295" s="75">
        <v>0</v>
      </c>
      <c r="AO295" s="75">
        <v>0</v>
      </c>
      <c r="AP295" s="75">
        <v>1596371</v>
      </c>
      <c r="AQ295" s="75">
        <v>0</v>
      </c>
      <c r="AR295" s="75">
        <v>0</v>
      </c>
      <c r="AS295" s="75">
        <v>0</v>
      </c>
      <c r="AT295" s="75">
        <v>0</v>
      </c>
      <c r="AU295" s="75">
        <v>0</v>
      </c>
      <c r="AV295" s="75">
        <v>0</v>
      </c>
      <c r="AW295" s="75">
        <v>0</v>
      </c>
      <c r="AX295" s="75">
        <v>0</v>
      </c>
      <c r="AY295" s="75">
        <v>0</v>
      </c>
      <c r="AZ295" s="75">
        <v>0</v>
      </c>
      <c r="BA295" s="75">
        <v>0</v>
      </c>
      <c r="BB295" s="75">
        <v>0</v>
      </c>
      <c r="BC295" s="75">
        <v>0</v>
      </c>
      <c r="BD295" s="75">
        <v>0</v>
      </c>
      <c r="BE295" s="75">
        <v>0</v>
      </c>
      <c r="BF295" s="75">
        <v>0</v>
      </c>
      <c r="BG295" s="75">
        <v>0</v>
      </c>
      <c r="BH295" s="75">
        <v>0</v>
      </c>
      <c r="BI295" s="75">
        <v>0</v>
      </c>
      <c r="BJ295" s="75">
        <v>0</v>
      </c>
      <c r="BK295" s="75">
        <v>0</v>
      </c>
      <c r="BL295" s="75">
        <v>0</v>
      </c>
      <c r="BM295" s="75">
        <v>0</v>
      </c>
      <c r="BN295" s="75">
        <v>0</v>
      </c>
      <c r="BO295" s="75">
        <v>0</v>
      </c>
      <c r="BP295" s="75">
        <v>0</v>
      </c>
      <c r="BQ295" s="75">
        <v>0</v>
      </c>
      <c r="BR295" s="75">
        <v>0</v>
      </c>
      <c r="BS295" s="75">
        <v>121310</v>
      </c>
      <c r="BT295" s="75">
        <v>0</v>
      </c>
      <c r="BU295" s="75">
        <v>0</v>
      </c>
      <c r="BV295" s="75">
        <v>0</v>
      </c>
      <c r="BW295" s="75">
        <v>0</v>
      </c>
      <c r="BX295" s="75">
        <v>0</v>
      </c>
      <c r="BY295" s="76">
        <v>20022</v>
      </c>
    </row>
    <row r="296" spans="1:77" x14ac:dyDescent="0.2">
      <c r="A296" s="73" t="s">
        <v>43</v>
      </c>
      <c r="B296" s="74" t="s">
        <v>787</v>
      </c>
      <c r="C296" s="73" t="s">
        <v>788</v>
      </c>
      <c r="D296" s="75">
        <v>0</v>
      </c>
      <c r="E296" s="75">
        <v>0</v>
      </c>
      <c r="F296" s="75">
        <v>0</v>
      </c>
      <c r="G296" s="75">
        <v>0</v>
      </c>
      <c r="H296" s="75">
        <v>0</v>
      </c>
      <c r="I296" s="75">
        <v>0</v>
      </c>
      <c r="J296" s="75">
        <v>0</v>
      </c>
      <c r="K296" s="75">
        <v>0</v>
      </c>
      <c r="L296" s="75">
        <v>0</v>
      </c>
      <c r="M296" s="75">
        <v>0</v>
      </c>
      <c r="N296" s="75">
        <v>0</v>
      </c>
      <c r="O296" s="75">
        <v>0</v>
      </c>
      <c r="P296" s="75">
        <v>72930</v>
      </c>
      <c r="Q296" s="75">
        <v>0</v>
      </c>
      <c r="R296" s="75">
        <v>0</v>
      </c>
      <c r="S296" s="75">
        <v>0</v>
      </c>
      <c r="T296" s="75">
        <v>0</v>
      </c>
      <c r="U296" s="75">
        <v>0</v>
      </c>
      <c r="V296" s="75">
        <v>0</v>
      </c>
      <c r="W296" s="75">
        <v>0</v>
      </c>
      <c r="X296" s="75">
        <v>0</v>
      </c>
      <c r="Y296" s="75">
        <v>0</v>
      </c>
      <c r="Z296" s="75">
        <v>0</v>
      </c>
      <c r="AA296" s="75">
        <v>0</v>
      </c>
      <c r="AB296" s="75">
        <v>0</v>
      </c>
      <c r="AC296" s="75">
        <v>0</v>
      </c>
      <c r="AD296" s="75">
        <v>0</v>
      </c>
      <c r="AE296" s="75">
        <v>0</v>
      </c>
      <c r="AF296" s="75">
        <v>0</v>
      </c>
      <c r="AG296" s="75">
        <v>0</v>
      </c>
      <c r="AH296" s="75">
        <v>0</v>
      </c>
      <c r="AI296" s="75">
        <v>0</v>
      </c>
      <c r="AJ296" s="75">
        <v>0</v>
      </c>
      <c r="AK296" s="75">
        <v>0</v>
      </c>
      <c r="AL296" s="75">
        <v>0</v>
      </c>
      <c r="AM296" s="75">
        <v>0</v>
      </c>
      <c r="AN296" s="75">
        <v>0</v>
      </c>
      <c r="AO296" s="75">
        <v>0</v>
      </c>
      <c r="AP296" s="75">
        <v>0</v>
      </c>
      <c r="AQ296" s="75">
        <v>0</v>
      </c>
      <c r="AR296" s="75">
        <v>0</v>
      </c>
      <c r="AS296" s="75">
        <v>0</v>
      </c>
      <c r="AT296" s="75">
        <v>0</v>
      </c>
      <c r="AU296" s="75">
        <v>0</v>
      </c>
      <c r="AV296" s="75">
        <v>0</v>
      </c>
      <c r="AW296" s="75">
        <v>0</v>
      </c>
      <c r="AX296" s="75">
        <v>0</v>
      </c>
      <c r="AY296" s="75">
        <v>0</v>
      </c>
      <c r="AZ296" s="75">
        <v>0</v>
      </c>
      <c r="BA296" s="75">
        <v>0</v>
      </c>
      <c r="BB296" s="75">
        <v>0</v>
      </c>
      <c r="BC296" s="75">
        <v>0</v>
      </c>
      <c r="BD296" s="75">
        <v>0</v>
      </c>
      <c r="BE296" s="75">
        <v>0</v>
      </c>
      <c r="BF296" s="75">
        <v>0</v>
      </c>
      <c r="BG296" s="75">
        <v>0</v>
      </c>
      <c r="BH296" s="75">
        <v>0</v>
      </c>
      <c r="BI296" s="75">
        <v>0</v>
      </c>
      <c r="BJ296" s="75">
        <v>0</v>
      </c>
      <c r="BK296" s="75">
        <v>0</v>
      </c>
      <c r="BL296" s="75">
        <v>0</v>
      </c>
      <c r="BM296" s="75">
        <v>0</v>
      </c>
      <c r="BN296" s="75">
        <v>0</v>
      </c>
      <c r="BO296" s="75">
        <v>0</v>
      </c>
      <c r="BP296" s="75">
        <v>0</v>
      </c>
      <c r="BQ296" s="75">
        <v>0</v>
      </c>
      <c r="BR296" s="75">
        <v>0</v>
      </c>
      <c r="BS296" s="75">
        <v>0</v>
      </c>
      <c r="BT296" s="75">
        <v>0</v>
      </c>
      <c r="BU296" s="75">
        <v>0</v>
      </c>
      <c r="BV296" s="75">
        <v>0</v>
      </c>
      <c r="BW296" s="75">
        <v>0</v>
      </c>
      <c r="BX296" s="75">
        <v>0</v>
      </c>
      <c r="BY296" s="76">
        <v>-1286500.55</v>
      </c>
    </row>
    <row r="297" spans="1:77" x14ac:dyDescent="0.2">
      <c r="A297" s="73" t="s">
        <v>43</v>
      </c>
      <c r="B297" s="74" t="s">
        <v>789</v>
      </c>
      <c r="C297" s="73" t="s">
        <v>790</v>
      </c>
      <c r="D297" s="75">
        <v>0</v>
      </c>
      <c r="E297" s="75">
        <v>0</v>
      </c>
      <c r="F297" s="75">
        <v>0</v>
      </c>
      <c r="G297" s="75">
        <v>0</v>
      </c>
      <c r="H297" s="75">
        <v>0</v>
      </c>
      <c r="I297" s="75">
        <v>0</v>
      </c>
      <c r="J297" s="75">
        <v>0</v>
      </c>
      <c r="K297" s="75">
        <v>0</v>
      </c>
      <c r="L297" s="75">
        <v>0</v>
      </c>
      <c r="M297" s="75">
        <v>0</v>
      </c>
      <c r="N297" s="75">
        <v>0</v>
      </c>
      <c r="O297" s="75">
        <v>0</v>
      </c>
      <c r="P297" s="75">
        <v>27610</v>
      </c>
      <c r="Q297" s="75">
        <v>0</v>
      </c>
      <c r="R297" s="75">
        <v>0</v>
      </c>
      <c r="S297" s="75">
        <v>0</v>
      </c>
      <c r="T297" s="75">
        <v>0</v>
      </c>
      <c r="U297" s="75">
        <v>0</v>
      </c>
      <c r="V297" s="75">
        <v>0</v>
      </c>
      <c r="W297" s="75">
        <v>0</v>
      </c>
      <c r="X297" s="75">
        <v>0</v>
      </c>
      <c r="Y297" s="75">
        <v>0</v>
      </c>
      <c r="Z297" s="75">
        <v>0</v>
      </c>
      <c r="AA297" s="75">
        <v>0</v>
      </c>
      <c r="AB297" s="75">
        <v>0</v>
      </c>
      <c r="AC297" s="75">
        <v>0</v>
      </c>
      <c r="AD297" s="75">
        <v>0</v>
      </c>
      <c r="AE297" s="75">
        <v>0</v>
      </c>
      <c r="AF297" s="75">
        <v>0</v>
      </c>
      <c r="AG297" s="75">
        <v>0</v>
      </c>
      <c r="AH297" s="75">
        <v>0</v>
      </c>
      <c r="AI297" s="75">
        <v>0</v>
      </c>
      <c r="AJ297" s="75">
        <v>0</v>
      </c>
      <c r="AK297" s="75">
        <v>0</v>
      </c>
      <c r="AL297" s="75">
        <v>0</v>
      </c>
      <c r="AM297" s="75">
        <v>0</v>
      </c>
      <c r="AN297" s="75">
        <v>0</v>
      </c>
      <c r="AO297" s="75">
        <v>0</v>
      </c>
      <c r="AP297" s="75">
        <v>0</v>
      </c>
      <c r="AQ297" s="75">
        <v>0</v>
      </c>
      <c r="AR297" s="75">
        <v>0</v>
      </c>
      <c r="AS297" s="75">
        <v>0</v>
      </c>
      <c r="AT297" s="75">
        <v>0</v>
      </c>
      <c r="AU297" s="75">
        <v>0</v>
      </c>
      <c r="AV297" s="75">
        <v>0</v>
      </c>
      <c r="AW297" s="75">
        <v>0</v>
      </c>
      <c r="AX297" s="75">
        <v>0</v>
      </c>
      <c r="AY297" s="75">
        <v>0</v>
      </c>
      <c r="AZ297" s="75">
        <v>0</v>
      </c>
      <c r="BA297" s="75">
        <v>0</v>
      </c>
      <c r="BB297" s="75">
        <v>0</v>
      </c>
      <c r="BC297" s="75">
        <v>0</v>
      </c>
      <c r="BD297" s="75">
        <v>0</v>
      </c>
      <c r="BE297" s="75">
        <v>0</v>
      </c>
      <c r="BF297" s="75">
        <v>0</v>
      </c>
      <c r="BG297" s="75">
        <v>0</v>
      </c>
      <c r="BH297" s="75">
        <v>0</v>
      </c>
      <c r="BI297" s="75">
        <v>0</v>
      </c>
      <c r="BJ297" s="75">
        <v>0</v>
      </c>
      <c r="BK297" s="75">
        <v>0</v>
      </c>
      <c r="BL297" s="75">
        <v>0</v>
      </c>
      <c r="BM297" s="75">
        <v>0</v>
      </c>
      <c r="BN297" s="75">
        <v>0</v>
      </c>
      <c r="BO297" s="75">
        <v>0</v>
      </c>
      <c r="BP297" s="75">
        <v>0</v>
      </c>
      <c r="BQ297" s="75">
        <v>0</v>
      </c>
      <c r="BR297" s="75">
        <v>0</v>
      </c>
      <c r="BS297" s="75">
        <v>829037</v>
      </c>
      <c r="BT297" s="75">
        <v>0</v>
      </c>
      <c r="BU297" s="75">
        <v>0</v>
      </c>
      <c r="BV297" s="75">
        <v>0</v>
      </c>
      <c r="BW297" s="75">
        <v>0</v>
      </c>
      <c r="BX297" s="75">
        <v>0</v>
      </c>
      <c r="BY297" s="76">
        <v>-77183.649999999994</v>
      </c>
    </row>
    <row r="298" spans="1:77" x14ac:dyDescent="0.2">
      <c r="A298" s="73" t="s">
        <v>43</v>
      </c>
      <c r="B298" s="74" t="s">
        <v>791</v>
      </c>
      <c r="C298" s="73" t="s">
        <v>792</v>
      </c>
      <c r="D298" s="75">
        <v>0</v>
      </c>
      <c r="E298" s="75">
        <v>0</v>
      </c>
      <c r="F298" s="75">
        <v>0</v>
      </c>
      <c r="G298" s="75">
        <v>0</v>
      </c>
      <c r="H298" s="75">
        <v>0</v>
      </c>
      <c r="I298" s="75">
        <v>0</v>
      </c>
      <c r="J298" s="75">
        <v>0</v>
      </c>
      <c r="K298" s="75">
        <v>0</v>
      </c>
      <c r="L298" s="75">
        <v>0</v>
      </c>
      <c r="M298" s="75">
        <v>0</v>
      </c>
      <c r="N298" s="75">
        <v>0</v>
      </c>
      <c r="O298" s="75">
        <v>0</v>
      </c>
      <c r="P298" s="75">
        <v>7340</v>
      </c>
      <c r="Q298" s="75">
        <v>0</v>
      </c>
      <c r="R298" s="75">
        <v>0</v>
      </c>
      <c r="S298" s="75">
        <v>0</v>
      </c>
      <c r="T298" s="75">
        <v>0</v>
      </c>
      <c r="U298" s="75">
        <v>0</v>
      </c>
      <c r="V298" s="75">
        <v>0</v>
      </c>
      <c r="W298" s="75">
        <v>0</v>
      </c>
      <c r="X298" s="75">
        <v>0</v>
      </c>
      <c r="Y298" s="75">
        <v>0</v>
      </c>
      <c r="Z298" s="75">
        <v>0</v>
      </c>
      <c r="AA298" s="75">
        <v>0</v>
      </c>
      <c r="AB298" s="75">
        <v>0</v>
      </c>
      <c r="AC298" s="75">
        <v>0</v>
      </c>
      <c r="AD298" s="75">
        <v>0</v>
      </c>
      <c r="AE298" s="75">
        <v>0</v>
      </c>
      <c r="AF298" s="75">
        <v>0</v>
      </c>
      <c r="AG298" s="75">
        <v>0</v>
      </c>
      <c r="AH298" s="75">
        <v>0</v>
      </c>
      <c r="AI298" s="75">
        <v>0</v>
      </c>
      <c r="AJ298" s="75">
        <v>0</v>
      </c>
      <c r="AK298" s="75">
        <v>0</v>
      </c>
      <c r="AL298" s="75">
        <v>0</v>
      </c>
      <c r="AM298" s="75">
        <v>0</v>
      </c>
      <c r="AN298" s="75">
        <v>0</v>
      </c>
      <c r="AO298" s="75">
        <v>0</v>
      </c>
      <c r="AP298" s="75">
        <v>0</v>
      </c>
      <c r="AQ298" s="75">
        <v>0</v>
      </c>
      <c r="AR298" s="75">
        <v>0</v>
      </c>
      <c r="AS298" s="75">
        <v>0</v>
      </c>
      <c r="AT298" s="75">
        <v>0</v>
      </c>
      <c r="AU298" s="75">
        <v>0</v>
      </c>
      <c r="AV298" s="75">
        <v>0</v>
      </c>
      <c r="AW298" s="75">
        <v>0</v>
      </c>
      <c r="AX298" s="75">
        <v>0</v>
      </c>
      <c r="AY298" s="75">
        <v>0</v>
      </c>
      <c r="AZ298" s="75">
        <v>0</v>
      </c>
      <c r="BA298" s="75">
        <v>0</v>
      </c>
      <c r="BB298" s="75">
        <v>0</v>
      </c>
      <c r="BC298" s="75">
        <v>0</v>
      </c>
      <c r="BD298" s="75">
        <v>0</v>
      </c>
      <c r="BE298" s="75">
        <v>0</v>
      </c>
      <c r="BF298" s="75">
        <v>0</v>
      </c>
      <c r="BG298" s="75">
        <v>0</v>
      </c>
      <c r="BH298" s="75">
        <v>0</v>
      </c>
      <c r="BI298" s="75">
        <v>0</v>
      </c>
      <c r="BJ298" s="75">
        <v>0</v>
      </c>
      <c r="BK298" s="75">
        <v>0</v>
      </c>
      <c r="BL298" s="75">
        <v>0</v>
      </c>
      <c r="BM298" s="75">
        <v>0</v>
      </c>
      <c r="BN298" s="75">
        <v>0</v>
      </c>
      <c r="BO298" s="75">
        <v>0</v>
      </c>
      <c r="BP298" s="75">
        <v>0</v>
      </c>
      <c r="BQ298" s="75">
        <v>0</v>
      </c>
      <c r="BR298" s="75">
        <v>0</v>
      </c>
      <c r="BS298" s="75">
        <v>229397.5</v>
      </c>
      <c r="BT298" s="75">
        <v>0</v>
      </c>
      <c r="BU298" s="75">
        <v>0</v>
      </c>
      <c r="BV298" s="75">
        <v>0</v>
      </c>
      <c r="BW298" s="75">
        <v>0</v>
      </c>
      <c r="BX298" s="75">
        <v>0</v>
      </c>
      <c r="BY298" s="76">
        <v>-1618311315.3900001</v>
      </c>
    </row>
    <row r="299" spans="1:77" x14ac:dyDescent="0.2">
      <c r="A299" s="73" t="s">
        <v>43</v>
      </c>
      <c r="B299" s="74" t="s">
        <v>793</v>
      </c>
      <c r="C299" s="73" t="s">
        <v>794</v>
      </c>
      <c r="D299" s="75">
        <v>0</v>
      </c>
      <c r="E299" s="75">
        <v>0</v>
      </c>
      <c r="F299" s="75">
        <v>200</v>
      </c>
      <c r="G299" s="75">
        <v>0</v>
      </c>
      <c r="H299" s="75">
        <v>0</v>
      </c>
      <c r="I299" s="75">
        <v>0</v>
      </c>
      <c r="J299" s="75">
        <v>132750</v>
      </c>
      <c r="K299" s="75">
        <v>0</v>
      </c>
      <c r="L299" s="75">
        <v>0</v>
      </c>
      <c r="M299" s="75">
        <v>0</v>
      </c>
      <c r="N299" s="75">
        <v>0</v>
      </c>
      <c r="O299" s="75">
        <v>0</v>
      </c>
      <c r="P299" s="75">
        <v>0</v>
      </c>
      <c r="Q299" s="75">
        <v>0</v>
      </c>
      <c r="R299" s="75">
        <v>0</v>
      </c>
      <c r="S299" s="75">
        <v>0</v>
      </c>
      <c r="T299" s="75">
        <v>0</v>
      </c>
      <c r="U299" s="75">
        <v>0</v>
      </c>
      <c r="V299" s="75">
        <v>697250</v>
      </c>
      <c r="W299" s="75">
        <v>9000</v>
      </c>
      <c r="X299" s="75">
        <v>7500</v>
      </c>
      <c r="Y299" s="75">
        <v>0</v>
      </c>
      <c r="Z299" s="75">
        <v>0</v>
      </c>
      <c r="AA299" s="75">
        <v>0</v>
      </c>
      <c r="AB299" s="75">
        <v>0</v>
      </c>
      <c r="AC299" s="75">
        <v>0</v>
      </c>
      <c r="AD299" s="75">
        <v>0</v>
      </c>
      <c r="AE299" s="75">
        <v>0</v>
      </c>
      <c r="AF299" s="75">
        <v>0</v>
      </c>
      <c r="AG299" s="75">
        <v>0</v>
      </c>
      <c r="AH299" s="75">
        <v>0</v>
      </c>
      <c r="AI299" s="75">
        <v>0</v>
      </c>
      <c r="AJ299" s="75">
        <v>0</v>
      </c>
      <c r="AK299" s="75">
        <v>0</v>
      </c>
      <c r="AL299" s="75">
        <v>0</v>
      </c>
      <c r="AM299" s="75">
        <v>0</v>
      </c>
      <c r="AN299" s="75">
        <v>0</v>
      </c>
      <c r="AO299" s="75">
        <v>0</v>
      </c>
      <c r="AP299" s="75">
        <v>0</v>
      </c>
      <c r="AQ299" s="75">
        <v>0</v>
      </c>
      <c r="AR299" s="75">
        <v>0</v>
      </c>
      <c r="AS299" s="75">
        <v>0</v>
      </c>
      <c r="AT299" s="75">
        <v>0</v>
      </c>
      <c r="AU299" s="75">
        <v>0</v>
      </c>
      <c r="AV299" s="75">
        <v>0</v>
      </c>
      <c r="AW299" s="75">
        <v>0</v>
      </c>
      <c r="AX299" s="75">
        <v>27275</v>
      </c>
      <c r="AY299" s="75">
        <v>1960</v>
      </c>
      <c r="AZ299" s="75">
        <v>2650</v>
      </c>
      <c r="BA299" s="75">
        <v>0</v>
      </c>
      <c r="BB299" s="75">
        <v>0</v>
      </c>
      <c r="BC299" s="75">
        <v>0</v>
      </c>
      <c r="BD299" s="75">
        <v>0</v>
      </c>
      <c r="BE299" s="75">
        <v>0</v>
      </c>
      <c r="BF299" s="75">
        <v>21850</v>
      </c>
      <c r="BG299" s="75">
        <v>0</v>
      </c>
      <c r="BH299" s="75">
        <v>0</v>
      </c>
      <c r="BI299" s="75">
        <v>0</v>
      </c>
      <c r="BJ299" s="75">
        <v>0</v>
      </c>
      <c r="BK299" s="75">
        <v>0</v>
      </c>
      <c r="BL299" s="75">
        <v>0</v>
      </c>
      <c r="BM299" s="75">
        <v>0</v>
      </c>
      <c r="BN299" s="75">
        <v>0</v>
      </c>
      <c r="BO299" s="75">
        <v>0</v>
      </c>
      <c r="BP299" s="75">
        <v>0</v>
      </c>
      <c r="BQ299" s="75">
        <v>0</v>
      </c>
      <c r="BR299" s="75">
        <v>0</v>
      </c>
      <c r="BS299" s="75">
        <v>0</v>
      </c>
      <c r="BT299" s="75">
        <v>0</v>
      </c>
      <c r="BU299" s="75">
        <v>0</v>
      </c>
      <c r="BV299" s="75">
        <v>0</v>
      </c>
      <c r="BW299" s="75">
        <v>0</v>
      </c>
      <c r="BX299" s="75">
        <v>0</v>
      </c>
      <c r="BY299" s="76">
        <v>-642595234.71980023</v>
      </c>
    </row>
    <row r="300" spans="1:77" x14ac:dyDescent="0.2">
      <c r="A300" s="73" t="s">
        <v>43</v>
      </c>
      <c r="B300" s="74" t="s">
        <v>795</v>
      </c>
      <c r="C300" s="73" t="s">
        <v>796</v>
      </c>
      <c r="D300" s="75">
        <v>0</v>
      </c>
      <c r="E300" s="75">
        <v>0</v>
      </c>
      <c r="F300" s="75">
        <v>113000</v>
      </c>
      <c r="G300" s="75">
        <v>0</v>
      </c>
      <c r="H300" s="75">
        <v>0</v>
      </c>
      <c r="I300" s="75">
        <v>0</v>
      </c>
      <c r="J300" s="75">
        <v>1245410</v>
      </c>
      <c r="K300" s="75">
        <v>0</v>
      </c>
      <c r="L300" s="75">
        <v>0</v>
      </c>
      <c r="M300" s="75">
        <v>7900</v>
      </c>
      <c r="N300" s="75">
        <v>10720</v>
      </c>
      <c r="O300" s="75">
        <v>0</v>
      </c>
      <c r="P300" s="75">
        <v>0</v>
      </c>
      <c r="Q300" s="75">
        <v>4221204.0999999996</v>
      </c>
      <c r="R300" s="75">
        <v>0</v>
      </c>
      <c r="S300" s="75">
        <v>0</v>
      </c>
      <c r="T300" s="75">
        <v>0</v>
      </c>
      <c r="U300" s="75">
        <v>0</v>
      </c>
      <c r="V300" s="75">
        <v>1164260</v>
      </c>
      <c r="W300" s="75">
        <v>0</v>
      </c>
      <c r="X300" s="75">
        <v>0</v>
      </c>
      <c r="Y300" s="75">
        <v>0</v>
      </c>
      <c r="Z300" s="75">
        <v>0</v>
      </c>
      <c r="AA300" s="75">
        <v>0</v>
      </c>
      <c r="AB300" s="75">
        <v>0</v>
      </c>
      <c r="AC300" s="75">
        <v>0</v>
      </c>
      <c r="AD300" s="75">
        <v>63045</v>
      </c>
      <c r="AE300" s="75">
        <v>511917</v>
      </c>
      <c r="AF300" s="75">
        <v>0</v>
      </c>
      <c r="AG300" s="75">
        <v>0</v>
      </c>
      <c r="AH300" s="75">
        <v>0</v>
      </c>
      <c r="AI300" s="75">
        <v>0</v>
      </c>
      <c r="AJ300" s="75">
        <v>0</v>
      </c>
      <c r="AK300" s="75">
        <v>0</v>
      </c>
      <c r="AL300" s="75">
        <v>0</v>
      </c>
      <c r="AM300" s="75">
        <v>0</v>
      </c>
      <c r="AN300" s="75">
        <v>0</v>
      </c>
      <c r="AO300" s="75">
        <v>0</v>
      </c>
      <c r="AP300" s="75">
        <v>0</v>
      </c>
      <c r="AQ300" s="75">
        <v>541080</v>
      </c>
      <c r="AR300" s="75">
        <v>0</v>
      </c>
      <c r="AS300" s="75">
        <v>0</v>
      </c>
      <c r="AT300" s="75">
        <v>0</v>
      </c>
      <c r="AU300" s="75">
        <v>0</v>
      </c>
      <c r="AV300" s="75">
        <v>0</v>
      </c>
      <c r="AW300" s="75">
        <v>0</v>
      </c>
      <c r="AX300" s="75">
        <v>845005</v>
      </c>
      <c r="AY300" s="75">
        <v>10950.5</v>
      </c>
      <c r="AZ300" s="75">
        <v>2930</v>
      </c>
      <c r="BA300" s="75">
        <v>0</v>
      </c>
      <c r="BB300" s="75">
        <v>0</v>
      </c>
      <c r="BC300" s="75">
        <v>0</v>
      </c>
      <c r="BD300" s="75">
        <v>0</v>
      </c>
      <c r="BE300" s="75">
        <v>0</v>
      </c>
      <c r="BF300" s="75">
        <v>98390</v>
      </c>
      <c r="BG300" s="75">
        <v>0</v>
      </c>
      <c r="BH300" s="75">
        <v>0</v>
      </c>
      <c r="BI300" s="75">
        <v>1152150</v>
      </c>
      <c r="BJ300" s="75">
        <v>0</v>
      </c>
      <c r="BK300" s="75">
        <v>0</v>
      </c>
      <c r="BL300" s="75">
        <v>0</v>
      </c>
      <c r="BM300" s="75">
        <v>0</v>
      </c>
      <c r="BN300" s="75">
        <v>0</v>
      </c>
      <c r="BO300" s="75">
        <v>0</v>
      </c>
      <c r="BP300" s="75">
        <v>2499860</v>
      </c>
      <c r="BQ300" s="75">
        <v>0</v>
      </c>
      <c r="BR300" s="75">
        <v>0</v>
      </c>
      <c r="BS300" s="75">
        <v>0</v>
      </c>
      <c r="BT300" s="75">
        <v>0</v>
      </c>
      <c r="BU300" s="75">
        <v>103480</v>
      </c>
      <c r="BV300" s="75">
        <v>0</v>
      </c>
      <c r="BW300" s="75">
        <v>0</v>
      </c>
      <c r="BX300" s="75">
        <v>0</v>
      </c>
      <c r="BY300" s="76">
        <v>-349077413.32999998</v>
      </c>
    </row>
    <row r="301" spans="1:77" x14ac:dyDescent="0.2">
      <c r="A301" s="73" t="s">
        <v>43</v>
      </c>
      <c r="B301" s="74" t="s">
        <v>797</v>
      </c>
      <c r="C301" s="73" t="s">
        <v>798</v>
      </c>
      <c r="D301" s="75">
        <v>0</v>
      </c>
      <c r="E301" s="75">
        <v>1949638.31</v>
      </c>
      <c r="F301" s="75">
        <v>989197.83</v>
      </c>
      <c r="G301" s="75">
        <v>0</v>
      </c>
      <c r="H301" s="75">
        <v>0</v>
      </c>
      <c r="I301" s="75">
        <v>18141.11</v>
      </c>
      <c r="J301" s="75">
        <v>0</v>
      </c>
      <c r="K301" s="75">
        <v>6005660.6100000003</v>
      </c>
      <c r="L301" s="75">
        <v>1236872.6399999999</v>
      </c>
      <c r="M301" s="75">
        <v>845198.38</v>
      </c>
      <c r="N301" s="75">
        <v>1727746.85</v>
      </c>
      <c r="O301" s="75">
        <v>981462.7</v>
      </c>
      <c r="P301" s="75">
        <v>0</v>
      </c>
      <c r="Q301" s="75">
        <v>5561060.4299999997</v>
      </c>
      <c r="R301" s="75">
        <v>18700</v>
      </c>
      <c r="S301" s="75">
        <v>447079.21</v>
      </c>
      <c r="T301" s="75">
        <v>56009.35</v>
      </c>
      <c r="U301" s="75">
        <v>0</v>
      </c>
      <c r="V301" s="75">
        <v>48064725.909999996</v>
      </c>
      <c r="W301" s="75">
        <v>0</v>
      </c>
      <c r="X301" s="75">
        <v>0</v>
      </c>
      <c r="Y301" s="75">
        <v>5073038.8099999996</v>
      </c>
      <c r="Z301" s="75">
        <v>2874149.97</v>
      </c>
      <c r="AA301" s="75">
        <v>64854</v>
      </c>
      <c r="AB301" s="75">
        <v>4416.25</v>
      </c>
      <c r="AC301" s="75">
        <v>0</v>
      </c>
      <c r="AD301" s="75">
        <v>445092.85</v>
      </c>
      <c r="AE301" s="75">
        <v>0</v>
      </c>
      <c r="AF301" s="75">
        <v>0</v>
      </c>
      <c r="AG301" s="75">
        <v>0</v>
      </c>
      <c r="AH301" s="75">
        <v>0</v>
      </c>
      <c r="AI301" s="75">
        <v>356955.06</v>
      </c>
      <c r="AJ301" s="75">
        <v>411391.67</v>
      </c>
      <c r="AK301" s="75">
        <v>0</v>
      </c>
      <c r="AL301" s="75">
        <v>0</v>
      </c>
      <c r="AM301" s="75">
        <v>510125.45</v>
      </c>
      <c r="AN301" s="75">
        <v>0</v>
      </c>
      <c r="AO301" s="75">
        <v>0</v>
      </c>
      <c r="AP301" s="75">
        <v>136056.68</v>
      </c>
      <c r="AQ301" s="75">
        <v>82500</v>
      </c>
      <c r="AR301" s="75">
        <v>0</v>
      </c>
      <c r="AS301" s="75">
        <v>0</v>
      </c>
      <c r="AT301" s="75">
        <v>0</v>
      </c>
      <c r="AU301" s="75">
        <v>0</v>
      </c>
      <c r="AV301" s="75">
        <v>10000</v>
      </c>
      <c r="AW301" s="75">
        <v>0</v>
      </c>
      <c r="AX301" s="75">
        <v>33248303.199999999</v>
      </c>
      <c r="AY301" s="75">
        <v>0</v>
      </c>
      <c r="AZ301" s="75">
        <v>0</v>
      </c>
      <c r="BA301" s="75">
        <v>1618220.61</v>
      </c>
      <c r="BB301" s="75">
        <v>0</v>
      </c>
      <c r="BC301" s="75">
        <v>0</v>
      </c>
      <c r="BD301" s="75">
        <v>47826</v>
      </c>
      <c r="BE301" s="75">
        <v>0</v>
      </c>
      <c r="BF301" s="75">
        <v>0</v>
      </c>
      <c r="BG301" s="75">
        <v>0</v>
      </c>
      <c r="BH301" s="75">
        <v>0</v>
      </c>
      <c r="BI301" s="75">
        <v>20336025.07</v>
      </c>
      <c r="BJ301" s="75">
        <v>0</v>
      </c>
      <c r="BK301" s="75">
        <v>25969.200000000001</v>
      </c>
      <c r="BL301" s="75">
        <v>0</v>
      </c>
      <c r="BM301" s="75">
        <v>0</v>
      </c>
      <c r="BN301" s="75">
        <v>1921711.79</v>
      </c>
      <c r="BO301" s="75">
        <v>0</v>
      </c>
      <c r="BP301" s="75">
        <v>2342255.23</v>
      </c>
      <c r="BQ301" s="75">
        <v>0</v>
      </c>
      <c r="BR301" s="75">
        <v>2038397.27</v>
      </c>
      <c r="BS301" s="75">
        <v>0</v>
      </c>
      <c r="BT301" s="75">
        <v>0</v>
      </c>
      <c r="BU301" s="75">
        <v>383991.21</v>
      </c>
      <c r="BV301" s="75">
        <v>61289.919999999998</v>
      </c>
      <c r="BW301" s="75">
        <v>0</v>
      </c>
      <c r="BX301" s="75">
        <v>372313.43</v>
      </c>
      <c r="BY301" s="76">
        <v>100444687.63999999</v>
      </c>
    </row>
    <row r="302" spans="1:77" x14ac:dyDescent="0.2">
      <c r="A302" s="73" t="s">
        <v>43</v>
      </c>
      <c r="B302" s="74" t="s">
        <v>799</v>
      </c>
      <c r="C302" s="73" t="s">
        <v>800</v>
      </c>
      <c r="D302" s="75">
        <v>11000</v>
      </c>
      <c r="E302" s="75">
        <v>0</v>
      </c>
      <c r="F302" s="75">
        <v>0</v>
      </c>
      <c r="G302" s="75">
        <v>0</v>
      </c>
      <c r="H302" s="75">
        <v>0</v>
      </c>
      <c r="I302" s="75">
        <v>0</v>
      </c>
      <c r="J302" s="75">
        <v>0</v>
      </c>
      <c r="K302" s="75">
        <v>4410</v>
      </c>
      <c r="L302" s="75">
        <v>0</v>
      </c>
      <c r="M302" s="75">
        <v>14673.5</v>
      </c>
      <c r="N302" s="75">
        <v>0</v>
      </c>
      <c r="O302" s="75">
        <v>0</v>
      </c>
      <c r="P302" s="75">
        <v>0</v>
      </c>
      <c r="Q302" s="75">
        <v>3984.92</v>
      </c>
      <c r="R302" s="75">
        <v>0</v>
      </c>
      <c r="S302" s="75">
        <v>0</v>
      </c>
      <c r="T302" s="75">
        <v>0</v>
      </c>
      <c r="U302" s="75">
        <v>0</v>
      </c>
      <c r="V302" s="75">
        <v>10500</v>
      </c>
      <c r="W302" s="75">
        <v>26610</v>
      </c>
      <c r="X302" s="75">
        <v>1538</v>
      </c>
      <c r="Y302" s="75">
        <v>0</v>
      </c>
      <c r="Z302" s="75">
        <v>0</v>
      </c>
      <c r="AA302" s="75">
        <v>0</v>
      </c>
      <c r="AB302" s="75">
        <v>3132.5</v>
      </c>
      <c r="AC302" s="75">
        <v>0</v>
      </c>
      <c r="AD302" s="75">
        <v>0</v>
      </c>
      <c r="AE302" s="75">
        <v>99602.12</v>
      </c>
      <c r="AF302" s="75">
        <v>821</v>
      </c>
      <c r="AG302" s="75">
        <v>740</v>
      </c>
      <c r="AH302" s="75">
        <v>207</v>
      </c>
      <c r="AI302" s="75">
        <v>2327</v>
      </c>
      <c r="AJ302" s="75">
        <v>0</v>
      </c>
      <c r="AK302" s="75">
        <v>0</v>
      </c>
      <c r="AL302" s="75">
        <v>5416.22</v>
      </c>
      <c r="AM302" s="75">
        <v>0</v>
      </c>
      <c r="AN302" s="75">
        <v>0</v>
      </c>
      <c r="AO302" s="75">
        <v>0</v>
      </c>
      <c r="AP302" s="75">
        <v>967</v>
      </c>
      <c r="AQ302" s="75">
        <v>61661.74</v>
      </c>
      <c r="AR302" s="75">
        <v>595444.85</v>
      </c>
      <c r="AS302" s="75">
        <v>1017.5</v>
      </c>
      <c r="AT302" s="75">
        <v>20391</v>
      </c>
      <c r="AU302" s="75">
        <v>1292.76</v>
      </c>
      <c r="AV302" s="75">
        <v>7250</v>
      </c>
      <c r="AW302" s="75">
        <v>6000</v>
      </c>
      <c r="AX302" s="75">
        <v>0</v>
      </c>
      <c r="AY302" s="75">
        <v>0</v>
      </c>
      <c r="AZ302" s="75">
        <v>0</v>
      </c>
      <c r="BA302" s="75">
        <v>0</v>
      </c>
      <c r="BB302" s="75">
        <v>0</v>
      </c>
      <c r="BC302" s="75">
        <v>0</v>
      </c>
      <c r="BD302" s="75">
        <v>370</v>
      </c>
      <c r="BE302" s="75">
        <v>7274</v>
      </c>
      <c r="BF302" s="75">
        <v>0</v>
      </c>
      <c r="BG302" s="75">
        <v>0</v>
      </c>
      <c r="BH302" s="75">
        <v>0</v>
      </c>
      <c r="BI302" s="75">
        <v>0</v>
      </c>
      <c r="BJ302" s="75">
        <v>6934.85</v>
      </c>
      <c r="BK302" s="75">
        <v>0</v>
      </c>
      <c r="BL302" s="75">
        <v>0</v>
      </c>
      <c r="BM302" s="75">
        <v>958.03</v>
      </c>
      <c r="BN302" s="75">
        <v>0</v>
      </c>
      <c r="BO302" s="75">
        <v>0</v>
      </c>
      <c r="BP302" s="75">
        <v>0</v>
      </c>
      <c r="BQ302" s="75">
        <v>4149</v>
      </c>
      <c r="BR302" s="75">
        <v>265118.69</v>
      </c>
      <c r="BS302" s="75">
        <v>0</v>
      </c>
      <c r="BT302" s="75">
        <v>10592.83</v>
      </c>
      <c r="BU302" s="75">
        <v>540.45000000000005</v>
      </c>
      <c r="BV302" s="75">
        <v>0</v>
      </c>
      <c r="BW302" s="75">
        <v>0</v>
      </c>
      <c r="BX302" s="75">
        <v>0</v>
      </c>
      <c r="BY302" s="76">
        <v>30510804.949999999</v>
      </c>
    </row>
    <row r="303" spans="1:77" x14ac:dyDescent="0.2">
      <c r="A303" s="73" t="s">
        <v>43</v>
      </c>
      <c r="B303" s="74" t="s">
        <v>801</v>
      </c>
      <c r="C303" s="73" t="s">
        <v>802</v>
      </c>
      <c r="D303" s="75">
        <v>0</v>
      </c>
      <c r="E303" s="75">
        <v>0</v>
      </c>
      <c r="F303" s="75">
        <v>0</v>
      </c>
      <c r="G303" s="75">
        <v>0</v>
      </c>
      <c r="H303" s="75">
        <v>0</v>
      </c>
      <c r="I303" s="75">
        <v>0</v>
      </c>
      <c r="J303" s="75">
        <v>-21779.5</v>
      </c>
      <c r="K303" s="75">
        <v>-3033</v>
      </c>
      <c r="L303" s="75">
        <v>0</v>
      </c>
      <c r="M303" s="75">
        <v>12454.7</v>
      </c>
      <c r="N303" s="75">
        <v>0</v>
      </c>
      <c r="O303" s="75">
        <v>0</v>
      </c>
      <c r="P303" s="75">
        <v>0</v>
      </c>
      <c r="Q303" s="75">
        <v>-5767.57</v>
      </c>
      <c r="R303" s="75">
        <v>0</v>
      </c>
      <c r="S303" s="75">
        <v>0</v>
      </c>
      <c r="T303" s="75">
        <v>0</v>
      </c>
      <c r="U303" s="75">
        <v>0</v>
      </c>
      <c r="V303" s="75">
        <v>-6530.5</v>
      </c>
      <c r="W303" s="75">
        <v>-11750</v>
      </c>
      <c r="X303" s="75">
        <v>222.56</v>
      </c>
      <c r="Y303" s="75">
        <v>0</v>
      </c>
      <c r="Z303" s="75">
        <v>240</v>
      </c>
      <c r="AA303" s="75">
        <v>0</v>
      </c>
      <c r="AB303" s="75">
        <v>0</v>
      </c>
      <c r="AC303" s="75">
        <v>0</v>
      </c>
      <c r="AD303" s="75">
        <v>0</v>
      </c>
      <c r="AE303" s="75">
        <v>-292789.77</v>
      </c>
      <c r="AF303" s="75">
        <v>0</v>
      </c>
      <c r="AG303" s="75">
        <v>0</v>
      </c>
      <c r="AH303" s="75">
        <v>0</v>
      </c>
      <c r="AI303" s="75">
        <v>0</v>
      </c>
      <c r="AJ303" s="75">
        <v>0</v>
      </c>
      <c r="AK303" s="75">
        <v>0</v>
      </c>
      <c r="AL303" s="75">
        <v>-9742</v>
      </c>
      <c r="AM303" s="75">
        <v>-3239.84</v>
      </c>
      <c r="AN303" s="75">
        <v>-70</v>
      </c>
      <c r="AO303" s="75">
        <v>-18055</v>
      </c>
      <c r="AP303" s="75">
        <v>-967</v>
      </c>
      <c r="AQ303" s="75">
        <v>-196498.89</v>
      </c>
      <c r="AR303" s="75">
        <v>0</v>
      </c>
      <c r="AS303" s="75">
        <v>2076</v>
      </c>
      <c r="AT303" s="75">
        <v>0</v>
      </c>
      <c r="AU303" s="75">
        <v>211.6</v>
      </c>
      <c r="AV303" s="75">
        <v>-730</v>
      </c>
      <c r="AW303" s="75">
        <v>0</v>
      </c>
      <c r="AX303" s="75">
        <v>0</v>
      </c>
      <c r="AY303" s="75">
        <v>0</v>
      </c>
      <c r="AZ303" s="75">
        <v>0</v>
      </c>
      <c r="BA303" s="75">
        <v>0</v>
      </c>
      <c r="BB303" s="75">
        <v>0</v>
      </c>
      <c r="BC303" s="75">
        <v>0</v>
      </c>
      <c r="BD303" s="75">
        <v>0</v>
      </c>
      <c r="BE303" s="75">
        <v>0</v>
      </c>
      <c r="BF303" s="75">
        <v>0</v>
      </c>
      <c r="BG303" s="75">
        <v>0</v>
      </c>
      <c r="BH303" s="75">
        <v>0</v>
      </c>
      <c r="BI303" s="75">
        <v>0</v>
      </c>
      <c r="BJ303" s="75">
        <v>0</v>
      </c>
      <c r="BK303" s="75">
        <v>0</v>
      </c>
      <c r="BL303" s="75">
        <v>0</v>
      </c>
      <c r="BM303" s="75">
        <v>0</v>
      </c>
      <c r="BN303" s="75">
        <v>0</v>
      </c>
      <c r="BO303" s="75">
        <v>0</v>
      </c>
      <c r="BP303" s="75">
        <v>-2723</v>
      </c>
      <c r="BQ303" s="75">
        <v>0</v>
      </c>
      <c r="BR303" s="75">
        <v>0</v>
      </c>
      <c r="BS303" s="75">
        <v>0</v>
      </c>
      <c r="BT303" s="75">
        <v>0</v>
      </c>
      <c r="BU303" s="75">
        <v>-5374</v>
      </c>
      <c r="BV303" s="75">
        <v>0</v>
      </c>
      <c r="BW303" s="75">
        <v>0</v>
      </c>
      <c r="BX303" s="75">
        <v>0</v>
      </c>
      <c r="BY303" s="76">
        <v>-138975184.48999998</v>
      </c>
    </row>
    <row r="304" spans="1:77" x14ac:dyDescent="0.2">
      <c r="A304" s="73" t="s">
        <v>43</v>
      </c>
      <c r="B304" s="74" t="s">
        <v>803</v>
      </c>
      <c r="C304" s="73" t="s">
        <v>804</v>
      </c>
      <c r="D304" s="75">
        <v>0</v>
      </c>
      <c r="E304" s="75">
        <v>0</v>
      </c>
      <c r="F304" s="75">
        <v>-6325.78</v>
      </c>
      <c r="G304" s="75">
        <v>0</v>
      </c>
      <c r="H304" s="75">
        <v>0</v>
      </c>
      <c r="I304" s="75">
        <v>0</v>
      </c>
      <c r="J304" s="75">
        <v>-98258.05</v>
      </c>
      <c r="K304" s="75">
        <v>-151185.75</v>
      </c>
      <c r="L304" s="75">
        <v>0</v>
      </c>
      <c r="M304" s="75">
        <v>-45700.86</v>
      </c>
      <c r="N304" s="75">
        <v>0</v>
      </c>
      <c r="O304" s="75">
        <v>0</v>
      </c>
      <c r="P304" s="75">
        <v>0</v>
      </c>
      <c r="Q304" s="75">
        <v>-20324.169999999998</v>
      </c>
      <c r="R304" s="75">
        <v>0</v>
      </c>
      <c r="S304" s="75">
        <v>-1162.21</v>
      </c>
      <c r="T304" s="75">
        <v>0</v>
      </c>
      <c r="U304" s="75">
        <v>0</v>
      </c>
      <c r="V304" s="75">
        <v>0</v>
      </c>
      <c r="W304" s="75">
        <v>-60888.08</v>
      </c>
      <c r="X304" s="75">
        <v>0</v>
      </c>
      <c r="Y304" s="75">
        <v>-11192.7</v>
      </c>
      <c r="Z304" s="75">
        <v>0</v>
      </c>
      <c r="AA304" s="75">
        <v>0</v>
      </c>
      <c r="AB304" s="75">
        <v>0</v>
      </c>
      <c r="AC304" s="75">
        <v>0</v>
      </c>
      <c r="AD304" s="75">
        <v>0</v>
      </c>
      <c r="AE304" s="75">
        <v>-516320.66</v>
      </c>
      <c r="AF304" s="75">
        <v>0</v>
      </c>
      <c r="AG304" s="75">
        <v>0</v>
      </c>
      <c r="AH304" s="75">
        <v>-18256</v>
      </c>
      <c r="AI304" s="75">
        <v>0</v>
      </c>
      <c r="AJ304" s="75">
        <v>-21421.279999999999</v>
      </c>
      <c r="AK304" s="75">
        <v>0</v>
      </c>
      <c r="AL304" s="75">
        <v>0</v>
      </c>
      <c r="AM304" s="75">
        <v>0</v>
      </c>
      <c r="AN304" s="75">
        <v>0</v>
      </c>
      <c r="AO304" s="75">
        <v>0</v>
      </c>
      <c r="AP304" s="75">
        <v>0</v>
      </c>
      <c r="AQ304" s="75">
        <v>-126904.51</v>
      </c>
      <c r="AR304" s="75">
        <v>0</v>
      </c>
      <c r="AS304" s="75">
        <v>-945.66</v>
      </c>
      <c r="AT304" s="75">
        <v>-52032.31</v>
      </c>
      <c r="AU304" s="75">
        <v>0</v>
      </c>
      <c r="AV304" s="75">
        <v>-1969.96</v>
      </c>
      <c r="AW304" s="75">
        <v>0</v>
      </c>
      <c r="AX304" s="75">
        <v>0</v>
      </c>
      <c r="AY304" s="75">
        <v>0</v>
      </c>
      <c r="AZ304" s="75">
        <v>0</v>
      </c>
      <c r="BA304" s="75">
        <v>0</v>
      </c>
      <c r="BB304" s="75">
        <v>0</v>
      </c>
      <c r="BC304" s="75">
        <v>0</v>
      </c>
      <c r="BD304" s="75">
        <v>0</v>
      </c>
      <c r="BE304" s="75">
        <v>0</v>
      </c>
      <c r="BF304" s="75">
        <v>-27304</v>
      </c>
      <c r="BG304" s="75">
        <v>0</v>
      </c>
      <c r="BH304" s="75">
        <v>0</v>
      </c>
      <c r="BI304" s="75">
        <v>0</v>
      </c>
      <c r="BJ304" s="75">
        <v>0</v>
      </c>
      <c r="BK304" s="75">
        <v>0</v>
      </c>
      <c r="BL304" s="75">
        <v>0</v>
      </c>
      <c r="BM304" s="75">
        <v>0</v>
      </c>
      <c r="BN304" s="75">
        <v>0</v>
      </c>
      <c r="BO304" s="75">
        <v>0</v>
      </c>
      <c r="BP304" s="75">
        <v>-317910.74</v>
      </c>
      <c r="BQ304" s="75">
        <v>0</v>
      </c>
      <c r="BR304" s="75">
        <v>0</v>
      </c>
      <c r="BS304" s="75">
        <v>-1234</v>
      </c>
      <c r="BT304" s="75">
        <v>0</v>
      </c>
      <c r="BU304" s="75">
        <v>-35680.85</v>
      </c>
      <c r="BV304" s="75">
        <v>0</v>
      </c>
      <c r="BW304" s="75">
        <v>0</v>
      </c>
      <c r="BX304" s="75">
        <v>0</v>
      </c>
      <c r="BY304" s="76">
        <v>-82892417.870000005</v>
      </c>
    </row>
    <row r="305" spans="1:77" x14ac:dyDescent="0.2">
      <c r="A305" s="73" t="s">
        <v>43</v>
      </c>
      <c r="B305" s="74" t="s">
        <v>805</v>
      </c>
      <c r="C305" s="73" t="s">
        <v>806</v>
      </c>
      <c r="D305" s="75">
        <v>0</v>
      </c>
      <c r="E305" s="75">
        <v>0</v>
      </c>
      <c r="F305" s="75">
        <v>0</v>
      </c>
      <c r="G305" s="75">
        <v>0</v>
      </c>
      <c r="H305" s="75">
        <v>0</v>
      </c>
      <c r="I305" s="75">
        <v>0</v>
      </c>
      <c r="J305" s="75">
        <v>27339.13</v>
      </c>
      <c r="K305" s="75">
        <v>7273.07</v>
      </c>
      <c r="L305" s="75">
        <v>0</v>
      </c>
      <c r="M305" s="75">
        <v>66821.240000000005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1372</v>
      </c>
      <c r="U305" s="75">
        <v>0</v>
      </c>
      <c r="V305" s="75">
        <v>70429.69</v>
      </c>
      <c r="W305" s="75">
        <v>24038.32</v>
      </c>
      <c r="X305" s="75">
        <v>0</v>
      </c>
      <c r="Y305" s="75">
        <v>622.34</v>
      </c>
      <c r="Z305" s="75">
        <v>0</v>
      </c>
      <c r="AA305" s="75">
        <v>0</v>
      </c>
      <c r="AB305" s="75">
        <v>0</v>
      </c>
      <c r="AC305" s="75">
        <v>0</v>
      </c>
      <c r="AD305" s="75">
        <v>0</v>
      </c>
      <c r="AE305" s="75">
        <v>174487.93</v>
      </c>
      <c r="AF305" s="75">
        <v>0</v>
      </c>
      <c r="AG305" s="75">
        <v>0</v>
      </c>
      <c r="AH305" s="75">
        <v>0</v>
      </c>
      <c r="AI305" s="75">
        <v>0</v>
      </c>
      <c r="AJ305" s="75">
        <v>0</v>
      </c>
      <c r="AK305" s="75">
        <v>0</v>
      </c>
      <c r="AL305" s="75">
        <v>0</v>
      </c>
      <c r="AM305" s="75">
        <v>0</v>
      </c>
      <c r="AN305" s="75">
        <v>8482.0400000000009</v>
      </c>
      <c r="AO305" s="75">
        <v>0</v>
      </c>
      <c r="AP305" s="75">
        <v>0</v>
      </c>
      <c r="AQ305" s="75">
        <v>81980.259999999995</v>
      </c>
      <c r="AR305" s="75">
        <v>61130.25</v>
      </c>
      <c r="AS305" s="75">
        <v>225.63</v>
      </c>
      <c r="AT305" s="75">
        <v>31989.83</v>
      </c>
      <c r="AU305" s="75">
        <v>0</v>
      </c>
      <c r="AV305" s="75">
        <v>0</v>
      </c>
      <c r="AW305" s="75">
        <v>8122.5</v>
      </c>
      <c r="AX305" s="75">
        <v>0</v>
      </c>
      <c r="AY305" s="75">
        <v>0</v>
      </c>
      <c r="AZ305" s="75">
        <v>0</v>
      </c>
      <c r="BA305" s="75">
        <v>0</v>
      </c>
      <c r="BB305" s="75">
        <v>0</v>
      </c>
      <c r="BC305" s="75">
        <v>0</v>
      </c>
      <c r="BD305" s="75">
        <v>0</v>
      </c>
      <c r="BE305" s="75">
        <v>0</v>
      </c>
      <c r="BF305" s="75">
        <v>0</v>
      </c>
      <c r="BG305" s="75">
        <v>0</v>
      </c>
      <c r="BH305" s="75">
        <v>0</v>
      </c>
      <c r="BI305" s="75">
        <v>0</v>
      </c>
      <c r="BJ305" s="75">
        <v>0</v>
      </c>
      <c r="BK305" s="75">
        <v>0</v>
      </c>
      <c r="BL305" s="75">
        <v>0</v>
      </c>
      <c r="BM305" s="75">
        <v>0</v>
      </c>
      <c r="BN305" s="75">
        <v>0</v>
      </c>
      <c r="BO305" s="75">
        <v>0</v>
      </c>
      <c r="BP305" s="75">
        <v>3900.84</v>
      </c>
      <c r="BQ305" s="75">
        <v>0</v>
      </c>
      <c r="BR305" s="75">
        <v>0</v>
      </c>
      <c r="BS305" s="75">
        <v>0</v>
      </c>
      <c r="BT305" s="75">
        <v>0</v>
      </c>
      <c r="BU305" s="75">
        <v>6946.76</v>
      </c>
      <c r="BV305" s="75">
        <v>0</v>
      </c>
      <c r="BW305" s="75">
        <v>0</v>
      </c>
      <c r="BX305" s="75">
        <v>0</v>
      </c>
      <c r="BY305" s="76">
        <v>-3377845.4200000004</v>
      </c>
    </row>
    <row r="306" spans="1:77" x14ac:dyDescent="0.2">
      <c r="A306" s="73" t="s">
        <v>43</v>
      </c>
      <c r="B306" s="74" t="s">
        <v>807</v>
      </c>
      <c r="C306" s="73" t="s">
        <v>808</v>
      </c>
      <c r="D306" s="75">
        <v>0</v>
      </c>
      <c r="E306" s="75">
        <v>0</v>
      </c>
      <c r="F306" s="75">
        <v>0</v>
      </c>
      <c r="G306" s="75">
        <v>0</v>
      </c>
      <c r="H306" s="75">
        <v>0</v>
      </c>
      <c r="I306" s="75">
        <v>0</v>
      </c>
      <c r="J306" s="75">
        <v>0</v>
      </c>
      <c r="K306" s="75">
        <v>0</v>
      </c>
      <c r="L306" s="75">
        <v>0</v>
      </c>
      <c r="M306" s="75">
        <v>-108417.5</v>
      </c>
      <c r="N306" s="75">
        <v>-28382</v>
      </c>
      <c r="O306" s="75">
        <v>-9712</v>
      </c>
      <c r="P306" s="75">
        <v>0</v>
      </c>
      <c r="Q306" s="75">
        <v>-34903.58</v>
      </c>
      <c r="R306" s="75">
        <v>0</v>
      </c>
      <c r="S306" s="75">
        <v>0</v>
      </c>
      <c r="T306" s="75">
        <v>0</v>
      </c>
      <c r="U306" s="75">
        <v>0</v>
      </c>
      <c r="V306" s="75">
        <v>-176823.96</v>
      </c>
      <c r="W306" s="75">
        <v>-9386</v>
      </c>
      <c r="X306" s="75">
        <v>-25236.92</v>
      </c>
      <c r="Y306" s="75">
        <v>0</v>
      </c>
      <c r="Z306" s="75">
        <v>-4440</v>
      </c>
      <c r="AA306" s="75">
        <v>0</v>
      </c>
      <c r="AB306" s="75">
        <v>0</v>
      </c>
      <c r="AC306" s="75">
        <v>0</v>
      </c>
      <c r="AD306" s="75">
        <v>0</v>
      </c>
      <c r="AE306" s="75">
        <v>0</v>
      </c>
      <c r="AF306" s="75">
        <v>0</v>
      </c>
      <c r="AG306" s="75">
        <v>0</v>
      </c>
      <c r="AH306" s="75">
        <v>-1141</v>
      </c>
      <c r="AI306" s="75">
        <v>0</v>
      </c>
      <c r="AJ306" s="75">
        <v>0</v>
      </c>
      <c r="AK306" s="75">
        <v>0</v>
      </c>
      <c r="AL306" s="75">
        <v>-6280</v>
      </c>
      <c r="AM306" s="75">
        <v>-5308.5</v>
      </c>
      <c r="AN306" s="75">
        <v>0</v>
      </c>
      <c r="AO306" s="75">
        <v>-17711.25</v>
      </c>
      <c r="AP306" s="75">
        <v>0</v>
      </c>
      <c r="AQ306" s="75">
        <v>0</v>
      </c>
      <c r="AR306" s="75">
        <v>-1764832</v>
      </c>
      <c r="AS306" s="75">
        <v>-29508</v>
      </c>
      <c r="AT306" s="75">
        <v>-223896.57</v>
      </c>
      <c r="AU306" s="75">
        <v>-49655</v>
      </c>
      <c r="AV306" s="75">
        <v>-11080</v>
      </c>
      <c r="AW306" s="75">
        <v>-37496</v>
      </c>
      <c r="AX306" s="75">
        <v>0</v>
      </c>
      <c r="AY306" s="75">
        <v>0</v>
      </c>
      <c r="AZ306" s="75">
        <v>0</v>
      </c>
      <c r="BA306" s="75">
        <v>0</v>
      </c>
      <c r="BB306" s="75">
        <v>0</v>
      </c>
      <c r="BC306" s="75">
        <v>0</v>
      </c>
      <c r="BD306" s="75">
        <v>0</v>
      </c>
      <c r="BE306" s="75">
        <v>0</v>
      </c>
      <c r="BF306" s="75">
        <v>-22522.799999999999</v>
      </c>
      <c r="BG306" s="75">
        <v>0</v>
      </c>
      <c r="BH306" s="75">
        <v>0</v>
      </c>
      <c r="BI306" s="75">
        <v>0</v>
      </c>
      <c r="BJ306" s="75">
        <v>0</v>
      </c>
      <c r="BK306" s="75">
        <v>0</v>
      </c>
      <c r="BL306" s="75">
        <v>0</v>
      </c>
      <c r="BM306" s="75">
        <v>0</v>
      </c>
      <c r="BN306" s="75">
        <v>0</v>
      </c>
      <c r="BO306" s="75">
        <v>0</v>
      </c>
      <c r="BP306" s="75">
        <v>0</v>
      </c>
      <c r="BQ306" s="75">
        <v>0</v>
      </c>
      <c r="BR306" s="75">
        <v>0</v>
      </c>
      <c r="BS306" s="75">
        <v>0</v>
      </c>
      <c r="BT306" s="75">
        <v>0</v>
      </c>
      <c r="BU306" s="75">
        <v>0</v>
      </c>
      <c r="BV306" s="75">
        <v>0</v>
      </c>
      <c r="BW306" s="75">
        <v>0</v>
      </c>
      <c r="BX306" s="75">
        <v>0</v>
      </c>
      <c r="BY306" s="76">
        <v>767235.42000000016</v>
      </c>
    </row>
    <row r="307" spans="1:77" x14ac:dyDescent="0.2">
      <c r="A307" s="73" t="s">
        <v>43</v>
      </c>
      <c r="B307" s="74" t="s">
        <v>809</v>
      </c>
      <c r="C307" s="73" t="s">
        <v>810</v>
      </c>
      <c r="D307" s="75">
        <v>0</v>
      </c>
      <c r="E307" s="75">
        <v>0</v>
      </c>
      <c r="F307" s="75">
        <v>0</v>
      </c>
      <c r="G307" s="75">
        <v>466144.93</v>
      </c>
      <c r="H307" s="75">
        <v>28974.05</v>
      </c>
      <c r="I307" s="75">
        <v>0</v>
      </c>
      <c r="J307" s="75">
        <v>241301.81</v>
      </c>
      <c r="K307" s="75">
        <v>0</v>
      </c>
      <c r="L307" s="75">
        <v>74247.41</v>
      </c>
      <c r="M307" s="75">
        <v>0</v>
      </c>
      <c r="N307" s="75">
        <v>0</v>
      </c>
      <c r="O307" s="75">
        <v>32403.4</v>
      </c>
      <c r="P307" s="75">
        <v>101358</v>
      </c>
      <c r="Q307" s="75">
        <v>0</v>
      </c>
      <c r="R307" s="75">
        <v>0</v>
      </c>
      <c r="S307" s="75">
        <v>0</v>
      </c>
      <c r="T307" s="75">
        <v>0</v>
      </c>
      <c r="U307" s="75">
        <v>435.44</v>
      </c>
      <c r="V307" s="75">
        <v>325730.36</v>
      </c>
      <c r="W307" s="75">
        <v>102050.62</v>
      </c>
      <c r="X307" s="75">
        <v>0</v>
      </c>
      <c r="Y307" s="75">
        <v>0</v>
      </c>
      <c r="Z307" s="75">
        <v>37573.22</v>
      </c>
      <c r="AA307" s="75">
        <v>64050.07</v>
      </c>
      <c r="AB307" s="75">
        <v>27144.23</v>
      </c>
      <c r="AC307" s="75">
        <v>0</v>
      </c>
      <c r="AD307" s="75">
        <v>0</v>
      </c>
      <c r="AE307" s="75">
        <v>0</v>
      </c>
      <c r="AF307" s="75">
        <v>54263.69</v>
      </c>
      <c r="AG307" s="75">
        <v>31593.74</v>
      </c>
      <c r="AH307" s="75">
        <v>45568.52</v>
      </c>
      <c r="AI307" s="75">
        <v>0</v>
      </c>
      <c r="AJ307" s="75">
        <v>443018.54</v>
      </c>
      <c r="AK307" s="75">
        <v>0</v>
      </c>
      <c r="AL307" s="75">
        <v>44450</v>
      </c>
      <c r="AM307" s="75">
        <v>0</v>
      </c>
      <c r="AN307" s="75">
        <v>9886.2900000000009</v>
      </c>
      <c r="AO307" s="75">
        <v>18681.61</v>
      </c>
      <c r="AP307" s="75">
        <v>0</v>
      </c>
      <c r="AQ307" s="75">
        <v>1518085.05</v>
      </c>
      <c r="AR307" s="75">
        <v>3685438.33</v>
      </c>
      <c r="AS307" s="75">
        <v>0</v>
      </c>
      <c r="AT307" s="75">
        <v>0</v>
      </c>
      <c r="AU307" s="75">
        <v>49650</v>
      </c>
      <c r="AV307" s="75">
        <v>48586.91</v>
      </c>
      <c r="AW307" s="75">
        <v>160470.21</v>
      </c>
      <c r="AX307" s="75">
        <v>0</v>
      </c>
      <c r="AY307" s="75">
        <v>0</v>
      </c>
      <c r="AZ307" s="75">
        <v>209905.3</v>
      </c>
      <c r="BA307" s="75">
        <v>36724.53</v>
      </c>
      <c r="BB307" s="75">
        <v>53492.79</v>
      </c>
      <c r="BC307" s="75">
        <v>0</v>
      </c>
      <c r="BD307" s="75">
        <v>76554.81</v>
      </c>
      <c r="BE307" s="75">
        <v>0</v>
      </c>
      <c r="BF307" s="75">
        <v>0</v>
      </c>
      <c r="BG307" s="75">
        <v>0</v>
      </c>
      <c r="BH307" s="75">
        <v>0</v>
      </c>
      <c r="BI307" s="75">
        <v>0</v>
      </c>
      <c r="BJ307" s="75">
        <v>52802.15</v>
      </c>
      <c r="BK307" s="75">
        <v>7873.03</v>
      </c>
      <c r="BL307" s="75">
        <v>11017.35</v>
      </c>
      <c r="BM307" s="75">
        <v>0</v>
      </c>
      <c r="BN307" s="75">
        <v>13412.44</v>
      </c>
      <c r="BO307" s="75">
        <v>0</v>
      </c>
      <c r="BP307" s="75">
        <v>22681.79</v>
      </c>
      <c r="BQ307" s="75">
        <v>33112.33</v>
      </c>
      <c r="BR307" s="75">
        <v>172014.89</v>
      </c>
      <c r="BS307" s="75">
        <v>79321.72</v>
      </c>
      <c r="BT307" s="75">
        <v>0</v>
      </c>
      <c r="BU307" s="75">
        <v>0</v>
      </c>
      <c r="BV307" s="75">
        <v>38453.21</v>
      </c>
      <c r="BW307" s="75">
        <v>0</v>
      </c>
      <c r="BX307" s="75">
        <v>60041.72</v>
      </c>
      <c r="BY307" s="76">
        <v>56948660.500000015</v>
      </c>
    </row>
    <row r="308" spans="1:77" x14ac:dyDescent="0.2">
      <c r="A308" s="73" t="s">
        <v>43</v>
      </c>
      <c r="B308" s="74" t="s">
        <v>811</v>
      </c>
      <c r="C308" s="73" t="s">
        <v>812</v>
      </c>
      <c r="D308" s="75">
        <v>0</v>
      </c>
      <c r="E308" s="75">
        <v>6675</v>
      </c>
      <c r="F308" s="75">
        <v>0</v>
      </c>
      <c r="G308" s="75">
        <v>0</v>
      </c>
      <c r="H308" s="75">
        <v>0</v>
      </c>
      <c r="I308" s="75">
        <v>0</v>
      </c>
      <c r="J308" s="75">
        <v>0</v>
      </c>
      <c r="K308" s="75">
        <v>0</v>
      </c>
      <c r="L308" s="75">
        <v>0</v>
      </c>
      <c r="M308" s="75">
        <v>0</v>
      </c>
      <c r="N308" s="75">
        <v>0</v>
      </c>
      <c r="O308" s="75">
        <v>0</v>
      </c>
      <c r="P308" s="75">
        <v>400</v>
      </c>
      <c r="Q308" s="75">
        <v>0</v>
      </c>
      <c r="R308" s="75">
        <v>0</v>
      </c>
      <c r="S308" s="75">
        <v>0</v>
      </c>
      <c r="T308" s="75">
        <v>0</v>
      </c>
      <c r="U308" s="75">
        <v>0</v>
      </c>
      <c r="V308" s="75">
        <v>0</v>
      </c>
      <c r="W308" s="75">
        <v>0</v>
      </c>
      <c r="X308" s="75">
        <v>0</v>
      </c>
      <c r="Y308" s="75">
        <v>0</v>
      </c>
      <c r="Z308" s="75">
        <v>0</v>
      </c>
      <c r="AA308" s="75">
        <v>0</v>
      </c>
      <c r="AB308" s="75">
        <v>0</v>
      </c>
      <c r="AC308" s="75">
        <v>0</v>
      </c>
      <c r="AD308" s="75">
        <v>0</v>
      </c>
      <c r="AE308" s="75">
        <v>2005653.12</v>
      </c>
      <c r="AF308" s="75">
        <v>0</v>
      </c>
      <c r="AG308" s="75">
        <v>0</v>
      </c>
      <c r="AH308" s="75">
        <v>0</v>
      </c>
      <c r="AI308" s="75">
        <v>0</v>
      </c>
      <c r="AJ308" s="75">
        <v>0</v>
      </c>
      <c r="AK308" s="75">
        <v>0</v>
      </c>
      <c r="AL308" s="75">
        <v>0</v>
      </c>
      <c r="AM308" s="75">
        <v>0</v>
      </c>
      <c r="AN308" s="75">
        <v>0</v>
      </c>
      <c r="AO308" s="75">
        <v>0</v>
      </c>
      <c r="AP308" s="75">
        <v>0</v>
      </c>
      <c r="AQ308" s="75">
        <v>0</v>
      </c>
      <c r="AR308" s="75">
        <v>0</v>
      </c>
      <c r="AS308" s="75">
        <v>0</v>
      </c>
      <c r="AT308" s="75">
        <v>0</v>
      </c>
      <c r="AU308" s="75">
        <v>0</v>
      </c>
      <c r="AV308" s="75">
        <v>0</v>
      </c>
      <c r="AW308" s="75">
        <v>0</v>
      </c>
      <c r="AX308" s="75">
        <v>0</v>
      </c>
      <c r="AY308" s="75">
        <v>0</v>
      </c>
      <c r="AZ308" s="75">
        <v>0</v>
      </c>
      <c r="BA308" s="75">
        <v>0</v>
      </c>
      <c r="BB308" s="75">
        <v>0</v>
      </c>
      <c r="BC308" s="75">
        <v>0</v>
      </c>
      <c r="BD308" s="75">
        <v>0</v>
      </c>
      <c r="BE308" s="75">
        <v>0</v>
      </c>
      <c r="BF308" s="75">
        <v>0</v>
      </c>
      <c r="BG308" s="75">
        <v>0</v>
      </c>
      <c r="BH308" s="75">
        <v>0</v>
      </c>
      <c r="BI308" s="75">
        <v>116717.68</v>
      </c>
      <c r="BJ308" s="75">
        <v>0</v>
      </c>
      <c r="BK308" s="75">
        <v>0</v>
      </c>
      <c r="BL308" s="75">
        <v>0</v>
      </c>
      <c r="BM308" s="75">
        <v>0</v>
      </c>
      <c r="BN308" s="75">
        <v>0</v>
      </c>
      <c r="BO308" s="75">
        <v>0</v>
      </c>
      <c r="BP308" s="75">
        <v>536372.05000000005</v>
      </c>
      <c r="BQ308" s="75">
        <v>0</v>
      </c>
      <c r="BR308" s="75">
        <v>0</v>
      </c>
      <c r="BS308" s="75">
        <v>0</v>
      </c>
      <c r="BT308" s="75">
        <v>0</v>
      </c>
      <c r="BU308" s="75">
        <v>0</v>
      </c>
      <c r="BV308" s="75">
        <v>0</v>
      </c>
      <c r="BW308" s="75">
        <v>0</v>
      </c>
      <c r="BX308" s="75">
        <v>0</v>
      </c>
      <c r="BY308" s="76">
        <v>460000</v>
      </c>
    </row>
    <row r="309" spans="1:77" x14ac:dyDescent="0.2">
      <c r="A309" s="73" t="s">
        <v>43</v>
      </c>
      <c r="B309" s="74" t="s">
        <v>813</v>
      </c>
      <c r="C309" s="73" t="s">
        <v>814</v>
      </c>
      <c r="D309" s="75">
        <v>0</v>
      </c>
      <c r="E309" s="75">
        <v>0</v>
      </c>
      <c r="F309" s="75">
        <v>0</v>
      </c>
      <c r="G309" s="75">
        <v>0</v>
      </c>
      <c r="H309" s="75">
        <v>0</v>
      </c>
      <c r="I309" s="75">
        <v>0</v>
      </c>
      <c r="J309" s="75">
        <v>0</v>
      </c>
      <c r="K309" s="75">
        <v>0</v>
      </c>
      <c r="L309" s="75">
        <v>0</v>
      </c>
      <c r="M309" s="75">
        <v>0</v>
      </c>
      <c r="N309" s="75">
        <v>0</v>
      </c>
      <c r="O309" s="75">
        <v>0</v>
      </c>
      <c r="P309" s="75">
        <v>2000</v>
      </c>
      <c r="Q309" s="75">
        <v>0</v>
      </c>
      <c r="R309" s="75">
        <v>0</v>
      </c>
      <c r="S309" s="75">
        <v>0</v>
      </c>
      <c r="T309" s="75">
        <v>0</v>
      </c>
      <c r="U309" s="75">
        <v>0</v>
      </c>
      <c r="V309" s="75">
        <v>0</v>
      </c>
      <c r="W309" s="75">
        <v>0</v>
      </c>
      <c r="X309" s="75">
        <v>0</v>
      </c>
      <c r="Y309" s="75">
        <v>0</v>
      </c>
      <c r="Z309" s="75">
        <v>0</v>
      </c>
      <c r="AA309" s="75">
        <v>0</v>
      </c>
      <c r="AB309" s="75">
        <v>0</v>
      </c>
      <c r="AC309" s="75">
        <v>0</v>
      </c>
      <c r="AD309" s="75">
        <v>0</v>
      </c>
      <c r="AE309" s="75">
        <v>0</v>
      </c>
      <c r="AF309" s="75">
        <v>0</v>
      </c>
      <c r="AG309" s="75">
        <v>0</v>
      </c>
      <c r="AH309" s="75">
        <v>0</v>
      </c>
      <c r="AI309" s="75">
        <v>0</v>
      </c>
      <c r="AJ309" s="75">
        <v>0</v>
      </c>
      <c r="AK309" s="75">
        <v>0</v>
      </c>
      <c r="AL309" s="75">
        <v>0</v>
      </c>
      <c r="AM309" s="75">
        <v>0</v>
      </c>
      <c r="AN309" s="75">
        <v>0</v>
      </c>
      <c r="AO309" s="75">
        <v>0</v>
      </c>
      <c r="AP309" s="75">
        <v>0</v>
      </c>
      <c r="AQ309" s="75">
        <v>0</v>
      </c>
      <c r="AR309" s="75">
        <v>0</v>
      </c>
      <c r="AS309" s="75">
        <v>0</v>
      </c>
      <c r="AT309" s="75">
        <v>0</v>
      </c>
      <c r="AU309" s="75">
        <v>0</v>
      </c>
      <c r="AV309" s="75">
        <v>0</v>
      </c>
      <c r="AW309" s="75">
        <v>0</v>
      </c>
      <c r="AX309" s="75">
        <v>0</v>
      </c>
      <c r="AY309" s="75">
        <v>0</v>
      </c>
      <c r="AZ309" s="75">
        <v>0</v>
      </c>
      <c r="BA309" s="75">
        <v>0</v>
      </c>
      <c r="BB309" s="75">
        <v>0</v>
      </c>
      <c r="BC309" s="75">
        <v>0</v>
      </c>
      <c r="BD309" s="75">
        <v>0</v>
      </c>
      <c r="BE309" s="75">
        <v>0</v>
      </c>
      <c r="BF309" s="75">
        <v>0</v>
      </c>
      <c r="BG309" s="75">
        <v>0</v>
      </c>
      <c r="BH309" s="75">
        <v>0</v>
      </c>
      <c r="BI309" s="75">
        <v>0</v>
      </c>
      <c r="BJ309" s="75">
        <v>0</v>
      </c>
      <c r="BK309" s="75">
        <v>0</v>
      </c>
      <c r="BL309" s="75">
        <v>0</v>
      </c>
      <c r="BM309" s="75">
        <v>0</v>
      </c>
      <c r="BN309" s="75">
        <v>0</v>
      </c>
      <c r="BO309" s="75">
        <v>0</v>
      </c>
      <c r="BP309" s="75">
        <v>62514</v>
      </c>
      <c r="BQ309" s="75">
        <v>0</v>
      </c>
      <c r="BR309" s="75">
        <v>0</v>
      </c>
      <c r="BS309" s="75">
        <v>0</v>
      </c>
      <c r="BT309" s="75">
        <v>0</v>
      </c>
      <c r="BU309" s="75">
        <v>0</v>
      </c>
      <c r="BV309" s="75">
        <v>0</v>
      </c>
      <c r="BW309" s="75">
        <v>0</v>
      </c>
      <c r="BX309" s="75">
        <v>0</v>
      </c>
      <c r="BY309" s="76">
        <v>1893710.2300000004</v>
      </c>
    </row>
    <row r="310" spans="1:77" x14ac:dyDescent="0.2">
      <c r="A310" s="73" t="s">
        <v>43</v>
      </c>
      <c r="B310" s="74" t="s">
        <v>815</v>
      </c>
      <c r="C310" s="73" t="s">
        <v>816</v>
      </c>
      <c r="D310" s="75">
        <v>197472706.65000001</v>
      </c>
      <c r="E310" s="75">
        <v>50124989</v>
      </c>
      <c r="F310" s="75">
        <v>59176825.25</v>
      </c>
      <c r="G310" s="75">
        <v>32445708.809999999</v>
      </c>
      <c r="H310" s="75">
        <v>25513226.73</v>
      </c>
      <c r="I310" s="75">
        <v>8351853.6699999999</v>
      </c>
      <c r="J310" s="75">
        <v>331764599.61000001</v>
      </c>
      <c r="K310" s="75">
        <v>45287383</v>
      </c>
      <c r="L310" s="75">
        <v>17903067.329999998</v>
      </c>
      <c r="M310" s="75">
        <v>92646720.870000005</v>
      </c>
      <c r="N310" s="75">
        <v>18541379.68</v>
      </c>
      <c r="O310" s="75">
        <v>36797462.759999998</v>
      </c>
      <c r="P310" s="75">
        <v>67014436.229999997</v>
      </c>
      <c r="Q310" s="75">
        <v>62947374.439999998</v>
      </c>
      <c r="R310" s="75">
        <v>8115642.54</v>
      </c>
      <c r="S310" s="75">
        <v>34862002.369999997</v>
      </c>
      <c r="T310" s="75">
        <v>24471480.25</v>
      </c>
      <c r="U310" s="75">
        <v>8837354</v>
      </c>
      <c r="V310" s="75">
        <v>238623823.25999999</v>
      </c>
      <c r="W310" s="75">
        <v>68403014.219999999</v>
      </c>
      <c r="X310" s="75">
        <v>34014154.840000004</v>
      </c>
      <c r="Y310" s="75">
        <v>73438270.25</v>
      </c>
      <c r="Z310" s="75">
        <v>19283825</v>
      </c>
      <c r="AA310" s="75">
        <v>32335521.940000001</v>
      </c>
      <c r="AB310" s="75">
        <v>17870052.57</v>
      </c>
      <c r="AC310" s="75">
        <v>11896912.84</v>
      </c>
      <c r="AD310" s="75">
        <v>8696091.6999999993</v>
      </c>
      <c r="AE310" s="75">
        <v>301718401.17000002</v>
      </c>
      <c r="AF310" s="75">
        <v>20998731.07</v>
      </c>
      <c r="AG310" s="75">
        <v>14939599.6</v>
      </c>
      <c r="AH310" s="75">
        <v>15949646.800000001</v>
      </c>
      <c r="AI310" s="75">
        <v>14585307.99</v>
      </c>
      <c r="AJ310" s="75">
        <v>24344193.670000002</v>
      </c>
      <c r="AK310" s="75">
        <v>17147635.620000001</v>
      </c>
      <c r="AL310" s="75">
        <v>18306324.920000002</v>
      </c>
      <c r="AM310" s="75">
        <v>25846604.93</v>
      </c>
      <c r="AN310" s="75">
        <v>12742871.380000001</v>
      </c>
      <c r="AO310" s="75">
        <v>16052515.67</v>
      </c>
      <c r="AP310" s="75">
        <v>16352582.01</v>
      </c>
      <c r="AQ310" s="75">
        <v>142090726.11000001</v>
      </c>
      <c r="AR310" s="75">
        <v>20291360.129999999</v>
      </c>
      <c r="AS310" s="75">
        <v>17790150</v>
      </c>
      <c r="AT310" s="75">
        <v>18394184.670000002</v>
      </c>
      <c r="AU310" s="75">
        <v>17165570</v>
      </c>
      <c r="AV310" s="75">
        <v>4990099.03</v>
      </c>
      <c r="AW310" s="75">
        <v>8741029.0299999993</v>
      </c>
      <c r="AX310" s="75">
        <v>231509757.09999999</v>
      </c>
      <c r="AY310" s="75">
        <v>16784619.739999998</v>
      </c>
      <c r="AZ310" s="75">
        <v>24078889.350000001</v>
      </c>
      <c r="BA310" s="75">
        <v>36025432.520000003</v>
      </c>
      <c r="BB310" s="75">
        <v>36063130.670000002</v>
      </c>
      <c r="BC310" s="75">
        <v>23879379</v>
      </c>
      <c r="BD310" s="75">
        <v>34566399.25</v>
      </c>
      <c r="BE310" s="75">
        <v>41004763.5</v>
      </c>
      <c r="BF310" s="75">
        <v>23307662.57</v>
      </c>
      <c r="BG310" s="75">
        <v>11312513.199999999</v>
      </c>
      <c r="BH310" s="75">
        <v>5378087.4199999999</v>
      </c>
      <c r="BI310" s="75">
        <v>203050384.28</v>
      </c>
      <c r="BJ310" s="75">
        <v>58377050.460000001</v>
      </c>
      <c r="BK310" s="75">
        <v>20476918.850000001</v>
      </c>
      <c r="BL310" s="75">
        <v>16909563.100000001</v>
      </c>
      <c r="BM310" s="75">
        <v>24028374.829999998</v>
      </c>
      <c r="BN310" s="75">
        <v>30845000</v>
      </c>
      <c r="BO310" s="75">
        <v>16039074.84</v>
      </c>
      <c r="BP310" s="75">
        <v>109483387.90000001</v>
      </c>
      <c r="BQ310" s="75">
        <v>17215511.07</v>
      </c>
      <c r="BR310" s="75">
        <v>15765790.960000001</v>
      </c>
      <c r="BS310" s="75">
        <v>27330806.91</v>
      </c>
      <c r="BT310" s="75">
        <v>28598573.129999999</v>
      </c>
      <c r="BU310" s="75">
        <v>49254982.369999997</v>
      </c>
      <c r="BV310" s="75">
        <v>16852030</v>
      </c>
      <c r="BW310" s="75">
        <v>6185837.0999999996</v>
      </c>
      <c r="BX310" s="75">
        <v>6887497.4199999999</v>
      </c>
      <c r="BY310" s="76">
        <v>-1366946.88</v>
      </c>
    </row>
    <row r="311" spans="1:77" x14ac:dyDescent="0.2">
      <c r="A311" s="73" t="s">
        <v>43</v>
      </c>
      <c r="B311" s="74" t="s">
        <v>817</v>
      </c>
      <c r="C311" s="73" t="s">
        <v>818</v>
      </c>
      <c r="D311" s="75">
        <v>2345280.2999999998</v>
      </c>
      <c r="E311" s="75">
        <v>0</v>
      </c>
      <c r="F311" s="75">
        <v>0</v>
      </c>
      <c r="G311" s="75">
        <v>0</v>
      </c>
      <c r="H311" s="75">
        <v>0</v>
      </c>
      <c r="I311" s="75">
        <v>0</v>
      </c>
      <c r="J311" s="75">
        <v>0</v>
      </c>
      <c r="K311" s="75">
        <v>0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5">
        <v>0</v>
      </c>
      <c r="V311" s="75">
        <v>848751.02</v>
      </c>
      <c r="W311" s="75">
        <v>0</v>
      </c>
      <c r="X311" s="75">
        <v>0</v>
      </c>
      <c r="Y311" s="75">
        <v>0</v>
      </c>
      <c r="Z311" s="75">
        <v>0</v>
      </c>
      <c r="AA311" s="75">
        <v>0</v>
      </c>
      <c r="AB311" s="75">
        <v>0</v>
      </c>
      <c r="AC311" s="75">
        <v>0</v>
      </c>
      <c r="AD311" s="75">
        <v>0</v>
      </c>
      <c r="AE311" s="75">
        <v>0</v>
      </c>
      <c r="AF311" s="75">
        <v>0</v>
      </c>
      <c r="AG311" s="75">
        <v>0</v>
      </c>
      <c r="AH311" s="75">
        <v>0</v>
      </c>
      <c r="AI311" s="75">
        <v>0</v>
      </c>
      <c r="AJ311" s="75">
        <v>0</v>
      </c>
      <c r="AK311" s="75">
        <v>0</v>
      </c>
      <c r="AL311" s="75">
        <v>0</v>
      </c>
      <c r="AM311" s="75">
        <v>0</v>
      </c>
      <c r="AN311" s="75">
        <v>0</v>
      </c>
      <c r="AO311" s="75">
        <v>0</v>
      </c>
      <c r="AP311" s="75">
        <v>0</v>
      </c>
      <c r="AQ311" s="75">
        <v>500014.6</v>
      </c>
      <c r="AR311" s="75">
        <v>0</v>
      </c>
      <c r="AS311" s="75">
        <v>0</v>
      </c>
      <c r="AT311" s="75">
        <v>0</v>
      </c>
      <c r="AU311" s="75">
        <v>0</v>
      </c>
      <c r="AV311" s="75">
        <v>0</v>
      </c>
      <c r="AW311" s="75">
        <v>0</v>
      </c>
      <c r="AX311" s="75">
        <v>1103173.72</v>
      </c>
      <c r="AY311" s="75">
        <v>0</v>
      </c>
      <c r="AZ311" s="75">
        <v>0</v>
      </c>
      <c r="BA311" s="75">
        <v>0</v>
      </c>
      <c r="BB311" s="75">
        <v>0</v>
      </c>
      <c r="BC311" s="75">
        <v>0</v>
      </c>
      <c r="BD311" s="75">
        <v>0</v>
      </c>
      <c r="BE311" s="75">
        <v>0</v>
      </c>
      <c r="BF311" s="75">
        <v>0</v>
      </c>
      <c r="BG311" s="75">
        <v>0</v>
      </c>
      <c r="BH311" s="75">
        <v>0</v>
      </c>
      <c r="BI311" s="75">
        <v>1121632.69</v>
      </c>
      <c r="BJ311" s="75">
        <v>0</v>
      </c>
      <c r="BK311" s="75">
        <v>0</v>
      </c>
      <c r="BL311" s="75">
        <v>0</v>
      </c>
      <c r="BM311" s="75">
        <v>0</v>
      </c>
      <c r="BN311" s="75">
        <v>0</v>
      </c>
      <c r="BO311" s="75">
        <v>0</v>
      </c>
      <c r="BP311" s="75">
        <v>0</v>
      </c>
      <c r="BQ311" s="75">
        <v>0</v>
      </c>
      <c r="BR311" s="75">
        <v>0</v>
      </c>
      <c r="BS311" s="75">
        <v>0</v>
      </c>
      <c r="BT311" s="75">
        <v>0</v>
      </c>
      <c r="BU311" s="75">
        <v>0</v>
      </c>
      <c r="BV311" s="75">
        <v>0</v>
      </c>
      <c r="BW311" s="75">
        <v>0</v>
      </c>
      <c r="BX311" s="75">
        <v>0</v>
      </c>
      <c r="BY311" s="76">
        <v>418042.6</v>
      </c>
    </row>
    <row r="312" spans="1:77" x14ac:dyDescent="0.2">
      <c r="A312" s="73" t="s">
        <v>43</v>
      </c>
      <c r="B312" s="74" t="s">
        <v>819</v>
      </c>
      <c r="C312" s="73" t="s">
        <v>820</v>
      </c>
      <c r="D312" s="75">
        <v>347460.6</v>
      </c>
      <c r="E312" s="75">
        <v>0</v>
      </c>
      <c r="F312" s="75">
        <v>0</v>
      </c>
      <c r="G312" s="75">
        <v>0</v>
      </c>
      <c r="H312" s="75">
        <v>0</v>
      </c>
      <c r="I312" s="75">
        <v>0</v>
      </c>
      <c r="J312" s="75">
        <v>0</v>
      </c>
      <c r="K312" s="75">
        <v>0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5">
        <v>0</v>
      </c>
      <c r="V312" s="75">
        <v>1026.8800000000001</v>
      </c>
      <c r="W312" s="75">
        <v>0</v>
      </c>
      <c r="X312" s="75">
        <v>0</v>
      </c>
      <c r="Y312" s="75">
        <v>0</v>
      </c>
      <c r="Z312" s="75">
        <v>0</v>
      </c>
      <c r="AA312" s="75">
        <v>0</v>
      </c>
      <c r="AB312" s="75">
        <v>0</v>
      </c>
      <c r="AC312" s="75">
        <v>0</v>
      </c>
      <c r="AD312" s="75">
        <v>0</v>
      </c>
      <c r="AE312" s="75">
        <v>0</v>
      </c>
      <c r="AF312" s="75">
        <v>0</v>
      </c>
      <c r="AG312" s="75">
        <v>0</v>
      </c>
      <c r="AH312" s="75">
        <v>0</v>
      </c>
      <c r="AI312" s="75">
        <v>0</v>
      </c>
      <c r="AJ312" s="75">
        <v>0</v>
      </c>
      <c r="AK312" s="75">
        <v>0</v>
      </c>
      <c r="AL312" s="75">
        <v>0</v>
      </c>
      <c r="AM312" s="75">
        <v>0</v>
      </c>
      <c r="AN312" s="75">
        <v>0</v>
      </c>
      <c r="AO312" s="75">
        <v>0</v>
      </c>
      <c r="AP312" s="75">
        <v>0</v>
      </c>
      <c r="AQ312" s="75">
        <v>2277500</v>
      </c>
      <c r="AR312" s="75">
        <v>0</v>
      </c>
      <c r="AS312" s="75">
        <v>0</v>
      </c>
      <c r="AT312" s="75">
        <v>0</v>
      </c>
      <c r="AU312" s="75">
        <v>0</v>
      </c>
      <c r="AV312" s="75">
        <v>0</v>
      </c>
      <c r="AW312" s="75">
        <v>0</v>
      </c>
      <c r="AX312" s="75">
        <v>0</v>
      </c>
      <c r="AY312" s="75">
        <v>0</v>
      </c>
      <c r="AZ312" s="75">
        <v>0</v>
      </c>
      <c r="BA312" s="75">
        <v>0</v>
      </c>
      <c r="BB312" s="75">
        <v>0</v>
      </c>
      <c r="BC312" s="75">
        <v>0</v>
      </c>
      <c r="BD312" s="75">
        <v>0</v>
      </c>
      <c r="BE312" s="75">
        <v>0</v>
      </c>
      <c r="BF312" s="75">
        <v>0</v>
      </c>
      <c r="BG312" s="75">
        <v>0</v>
      </c>
      <c r="BH312" s="75">
        <v>0</v>
      </c>
      <c r="BI312" s="75">
        <v>0</v>
      </c>
      <c r="BJ312" s="75">
        <v>0</v>
      </c>
      <c r="BK312" s="75">
        <v>0</v>
      </c>
      <c r="BL312" s="75">
        <v>0</v>
      </c>
      <c r="BM312" s="75">
        <v>0</v>
      </c>
      <c r="BN312" s="75">
        <v>0</v>
      </c>
      <c r="BO312" s="75">
        <v>0</v>
      </c>
      <c r="BP312" s="75">
        <v>15631.24</v>
      </c>
      <c r="BQ312" s="75">
        <v>0</v>
      </c>
      <c r="BR312" s="75">
        <v>0</v>
      </c>
      <c r="BS312" s="75">
        <v>0</v>
      </c>
      <c r="BT312" s="75">
        <v>0</v>
      </c>
      <c r="BU312" s="75">
        <v>0</v>
      </c>
      <c r="BV312" s="75">
        <v>0</v>
      </c>
      <c r="BW312" s="75">
        <v>0</v>
      </c>
      <c r="BX312" s="75">
        <v>0</v>
      </c>
      <c r="BY312" s="76">
        <v>-1030584.69</v>
      </c>
    </row>
    <row r="313" spans="1:77" x14ac:dyDescent="0.2">
      <c r="A313" s="73" t="s">
        <v>43</v>
      </c>
      <c r="B313" s="74" t="s">
        <v>821</v>
      </c>
      <c r="C313" s="73" t="s">
        <v>822</v>
      </c>
      <c r="D313" s="75">
        <v>7800</v>
      </c>
      <c r="E313" s="75">
        <v>0</v>
      </c>
      <c r="F313" s="75">
        <v>0</v>
      </c>
      <c r="G313" s="75">
        <v>0</v>
      </c>
      <c r="H313" s="75">
        <v>0</v>
      </c>
      <c r="I313" s="75">
        <v>0</v>
      </c>
      <c r="J313" s="75">
        <v>0</v>
      </c>
      <c r="K313" s="75">
        <v>0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5">
        <v>0</v>
      </c>
      <c r="V313" s="75">
        <v>0</v>
      </c>
      <c r="W313" s="75">
        <v>0</v>
      </c>
      <c r="X313" s="75">
        <v>0</v>
      </c>
      <c r="Y313" s="75">
        <v>0</v>
      </c>
      <c r="Z313" s="75">
        <v>0</v>
      </c>
      <c r="AA313" s="75">
        <v>0</v>
      </c>
      <c r="AB313" s="75">
        <v>0</v>
      </c>
      <c r="AC313" s="75">
        <v>0</v>
      </c>
      <c r="AD313" s="75">
        <v>0</v>
      </c>
      <c r="AE313" s="75">
        <v>58400</v>
      </c>
      <c r="AF313" s="75">
        <v>0</v>
      </c>
      <c r="AG313" s="75">
        <v>0</v>
      </c>
      <c r="AH313" s="75">
        <v>0</v>
      </c>
      <c r="AI313" s="75">
        <v>0</v>
      </c>
      <c r="AJ313" s="75">
        <v>0</v>
      </c>
      <c r="AK313" s="75">
        <v>0</v>
      </c>
      <c r="AL313" s="75">
        <v>0</v>
      </c>
      <c r="AM313" s="75">
        <v>0</v>
      </c>
      <c r="AN313" s="75">
        <v>0</v>
      </c>
      <c r="AO313" s="75">
        <v>0</v>
      </c>
      <c r="AP313" s="75">
        <v>0</v>
      </c>
      <c r="AQ313" s="75">
        <v>452551</v>
      </c>
      <c r="AR313" s="75">
        <v>0</v>
      </c>
      <c r="AS313" s="75">
        <v>0</v>
      </c>
      <c r="AT313" s="75">
        <v>0</v>
      </c>
      <c r="AU313" s="75">
        <v>0</v>
      </c>
      <c r="AV313" s="75">
        <v>0</v>
      </c>
      <c r="AW313" s="75">
        <v>0</v>
      </c>
      <c r="AX313" s="75">
        <v>1400</v>
      </c>
      <c r="AY313" s="75">
        <v>0</v>
      </c>
      <c r="AZ313" s="75">
        <v>0</v>
      </c>
      <c r="BA313" s="75">
        <v>0</v>
      </c>
      <c r="BB313" s="75">
        <v>0</v>
      </c>
      <c r="BC313" s="75">
        <v>0</v>
      </c>
      <c r="BD313" s="75">
        <v>0</v>
      </c>
      <c r="BE313" s="75">
        <v>0</v>
      </c>
      <c r="BF313" s="75">
        <v>0</v>
      </c>
      <c r="BG313" s="75">
        <v>0</v>
      </c>
      <c r="BH313" s="75">
        <v>0</v>
      </c>
      <c r="BI313" s="75">
        <v>21000</v>
      </c>
      <c r="BJ313" s="75">
        <v>0</v>
      </c>
      <c r="BK313" s="75">
        <v>0</v>
      </c>
      <c r="BL313" s="75">
        <v>0</v>
      </c>
      <c r="BM313" s="75">
        <v>0</v>
      </c>
      <c r="BN313" s="75">
        <v>0</v>
      </c>
      <c r="BO313" s="75">
        <v>0</v>
      </c>
      <c r="BP313" s="75">
        <v>400</v>
      </c>
      <c r="BQ313" s="75">
        <v>0</v>
      </c>
      <c r="BR313" s="75">
        <v>0</v>
      </c>
      <c r="BS313" s="75">
        <v>0</v>
      </c>
      <c r="BT313" s="75">
        <v>0</v>
      </c>
      <c r="BU313" s="75">
        <v>0</v>
      </c>
      <c r="BV313" s="75">
        <v>0</v>
      </c>
      <c r="BW313" s="75">
        <v>0</v>
      </c>
      <c r="BX313" s="75">
        <v>0</v>
      </c>
      <c r="BY313" s="76">
        <v>680561.23</v>
      </c>
    </row>
    <row r="314" spans="1:77" x14ac:dyDescent="0.2">
      <c r="A314" s="73" t="s">
        <v>43</v>
      </c>
      <c r="B314" s="74" t="s">
        <v>823</v>
      </c>
      <c r="C314" s="73" t="s">
        <v>824</v>
      </c>
      <c r="D314" s="75">
        <v>0</v>
      </c>
      <c r="E314" s="75">
        <v>0</v>
      </c>
      <c r="F314" s="75">
        <v>0</v>
      </c>
      <c r="G314" s="75">
        <v>0</v>
      </c>
      <c r="H314" s="75">
        <v>0</v>
      </c>
      <c r="I314" s="75">
        <v>0</v>
      </c>
      <c r="J314" s="75">
        <v>0</v>
      </c>
      <c r="K314" s="75">
        <v>0</v>
      </c>
      <c r="L314" s="75">
        <v>0</v>
      </c>
      <c r="M314" s="75">
        <v>0</v>
      </c>
      <c r="N314" s="75">
        <v>0</v>
      </c>
      <c r="O314" s="75">
        <v>0</v>
      </c>
      <c r="P314" s="75">
        <v>26400</v>
      </c>
      <c r="Q314" s="75">
        <v>0</v>
      </c>
      <c r="R314" s="75">
        <v>0</v>
      </c>
      <c r="S314" s="75">
        <v>0</v>
      </c>
      <c r="T314" s="75">
        <v>0</v>
      </c>
      <c r="U314" s="75">
        <v>0</v>
      </c>
      <c r="V314" s="75">
        <v>0</v>
      </c>
      <c r="W314" s="75">
        <v>0</v>
      </c>
      <c r="X314" s="75">
        <v>0</v>
      </c>
      <c r="Y314" s="75">
        <v>0</v>
      </c>
      <c r="Z314" s="75">
        <v>0</v>
      </c>
      <c r="AA314" s="75">
        <v>0</v>
      </c>
      <c r="AB314" s="75">
        <v>0</v>
      </c>
      <c r="AC314" s="75">
        <v>0</v>
      </c>
      <c r="AD314" s="75">
        <v>0</v>
      </c>
      <c r="AE314" s="75">
        <v>0</v>
      </c>
      <c r="AF314" s="75">
        <v>0</v>
      </c>
      <c r="AG314" s="75">
        <v>0</v>
      </c>
      <c r="AH314" s="75">
        <v>0</v>
      </c>
      <c r="AI314" s="75">
        <v>0</v>
      </c>
      <c r="AJ314" s="75">
        <v>0</v>
      </c>
      <c r="AK314" s="75">
        <v>0</v>
      </c>
      <c r="AL314" s="75">
        <v>0</v>
      </c>
      <c r="AM314" s="75">
        <v>0</v>
      </c>
      <c r="AN314" s="75">
        <v>0</v>
      </c>
      <c r="AO314" s="75">
        <v>0</v>
      </c>
      <c r="AP314" s="75">
        <v>0</v>
      </c>
      <c r="AQ314" s="75">
        <v>0</v>
      </c>
      <c r="AR314" s="75">
        <v>0</v>
      </c>
      <c r="AS314" s="75">
        <v>0</v>
      </c>
      <c r="AT314" s="75">
        <v>0</v>
      </c>
      <c r="AU314" s="75">
        <v>0</v>
      </c>
      <c r="AV314" s="75">
        <v>0</v>
      </c>
      <c r="AW314" s="75">
        <v>0</v>
      </c>
      <c r="AX314" s="75">
        <v>0</v>
      </c>
      <c r="AY314" s="75">
        <v>0</v>
      </c>
      <c r="AZ314" s="75">
        <v>0</v>
      </c>
      <c r="BA314" s="75">
        <v>0</v>
      </c>
      <c r="BB314" s="75">
        <v>0</v>
      </c>
      <c r="BC314" s="75">
        <v>0</v>
      </c>
      <c r="BD314" s="75">
        <v>0</v>
      </c>
      <c r="BE314" s="75">
        <v>0</v>
      </c>
      <c r="BF314" s="75">
        <v>0</v>
      </c>
      <c r="BG314" s="75">
        <v>0</v>
      </c>
      <c r="BH314" s="75">
        <v>0</v>
      </c>
      <c r="BI314" s="75">
        <v>0</v>
      </c>
      <c r="BJ314" s="75">
        <v>0</v>
      </c>
      <c r="BK314" s="75">
        <v>0</v>
      </c>
      <c r="BL314" s="75">
        <v>0</v>
      </c>
      <c r="BM314" s="75">
        <v>0</v>
      </c>
      <c r="BN314" s="75">
        <v>0</v>
      </c>
      <c r="BO314" s="75">
        <v>0</v>
      </c>
      <c r="BP314" s="75">
        <v>0</v>
      </c>
      <c r="BQ314" s="75">
        <v>0</v>
      </c>
      <c r="BR314" s="75">
        <v>0</v>
      </c>
      <c r="BS314" s="75">
        <v>0</v>
      </c>
      <c r="BT314" s="75">
        <v>0</v>
      </c>
      <c r="BU314" s="75">
        <v>0</v>
      </c>
      <c r="BV314" s="75">
        <v>0</v>
      </c>
      <c r="BW314" s="75">
        <v>0</v>
      </c>
      <c r="BX314" s="75">
        <v>0</v>
      </c>
      <c r="BY314" s="76">
        <v>-234991.45</v>
      </c>
    </row>
    <row r="315" spans="1:77" x14ac:dyDescent="0.2">
      <c r="A315" s="73" t="s">
        <v>43</v>
      </c>
      <c r="B315" s="74" t="s">
        <v>825</v>
      </c>
      <c r="C315" s="73" t="s">
        <v>826</v>
      </c>
      <c r="D315" s="75">
        <v>0</v>
      </c>
      <c r="E315" s="75">
        <v>0</v>
      </c>
      <c r="F315" s="75">
        <v>0</v>
      </c>
      <c r="G315" s="75">
        <v>0</v>
      </c>
      <c r="H315" s="75">
        <v>0</v>
      </c>
      <c r="I315" s="75">
        <v>0</v>
      </c>
      <c r="J315" s="75">
        <v>0</v>
      </c>
      <c r="K315" s="75">
        <v>0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5">
        <v>0</v>
      </c>
      <c r="V315" s="75">
        <v>0</v>
      </c>
      <c r="W315" s="75">
        <v>0</v>
      </c>
      <c r="X315" s="75">
        <v>0</v>
      </c>
      <c r="Y315" s="75">
        <v>0</v>
      </c>
      <c r="Z315" s="75">
        <v>0</v>
      </c>
      <c r="AA315" s="75">
        <v>0</v>
      </c>
      <c r="AB315" s="75">
        <v>0</v>
      </c>
      <c r="AC315" s="75">
        <v>0</v>
      </c>
      <c r="AD315" s="75">
        <v>0</v>
      </c>
      <c r="AE315" s="75">
        <v>0</v>
      </c>
      <c r="AF315" s="75">
        <v>0</v>
      </c>
      <c r="AG315" s="75">
        <v>0</v>
      </c>
      <c r="AH315" s="75">
        <v>0</v>
      </c>
      <c r="AI315" s="75">
        <v>0</v>
      </c>
      <c r="AJ315" s="75">
        <v>0</v>
      </c>
      <c r="AK315" s="75">
        <v>0</v>
      </c>
      <c r="AL315" s="75">
        <v>0</v>
      </c>
      <c r="AM315" s="75">
        <v>0</v>
      </c>
      <c r="AN315" s="75">
        <v>0</v>
      </c>
      <c r="AO315" s="75">
        <v>0</v>
      </c>
      <c r="AP315" s="75">
        <v>0</v>
      </c>
      <c r="AQ315" s="75">
        <v>4200</v>
      </c>
      <c r="AR315" s="75">
        <v>0</v>
      </c>
      <c r="AS315" s="75">
        <v>0</v>
      </c>
      <c r="AT315" s="75">
        <v>0</v>
      </c>
      <c r="AU315" s="75">
        <v>0</v>
      </c>
      <c r="AV315" s="75">
        <v>0</v>
      </c>
      <c r="AW315" s="75">
        <v>0</v>
      </c>
      <c r="AX315" s="75">
        <v>260000</v>
      </c>
      <c r="AY315" s="75">
        <v>0</v>
      </c>
      <c r="AZ315" s="75">
        <v>0</v>
      </c>
      <c r="BA315" s="75">
        <v>0</v>
      </c>
      <c r="BB315" s="75">
        <v>0</v>
      </c>
      <c r="BC315" s="75">
        <v>0</v>
      </c>
      <c r="BD315" s="75">
        <v>0</v>
      </c>
      <c r="BE315" s="75">
        <v>0</v>
      </c>
      <c r="BF315" s="75">
        <v>0</v>
      </c>
      <c r="BG315" s="75">
        <v>0</v>
      </c>
      <c r="BH315" s="75">
        <v>0</v>
      </c>
      <c r="BI315" s="75">
        <v>51600</v>
      </c>
      <c r="BJ315" s="75">
        <v>0</v>
      </c>
      <c r="BK315" s="75">
        <v>0</v>
      </c>
      <c r="BL315" s="75">
        <v>0</v>
      </c>
      <c r="BM315" s="75">
        <v>0</v>
      </c>
      <c r="BN315" s="75">
        <v>0</v>
      </c>
      <c r="BO315" s="75">
        <v>0</v>
      </c>
      <c r="BP315" s="75">
        <v>0</v>
      </c>
      <c r="BQ315" s="75">
        <v>0</v>
      </c>
      <c r="BR315" s="75">
        <v>0</v>
      </c>
      <c r="BS315" s="75">
        <v>0</v>
      </c>
      <c r="BT315" s="75">
        <v>0</v>
      </c>
      <c r="BU315" s="75">
        <v>0</v>
      </c>
      <c r="BV315" s="75">
        <v>0</v>
      </c>
      <c r="BW315" s="75">
        <v>0</v>
      </c>
      <c r="BX315" s="75">
        <v>0</v>
      </c>
      <c r="BY315" s="76">
        <v>10182886.210000001</v>
      </c>
    </row>
    <row r="316" spans="1:77" x14ac:dyDescent="0.2">
      <c r="A316" s="73" t="s">
        <v>43</v>
      </c>
      <c r="B316" s="74" t="s">
        <v>827</v>
      </c>
      <c r="C316" s="73" t="s">
        <v>828</v>
      </c>
      <c r="D316" s="75">
        <v>0</v>
      </c>
      <c r="E316" s="75">
        <v>423313.68</v>
      </c>
      <c r="F316" s="75">
        <v>0</v>
      </c>
      <c r="G316" s="75">
        <v>0</v>
      </c>
      <c r="H316" s="75">
        <v>0</v>
      </c>
      <c r="I316" s="75">
        <v>56.03</v>
      </c>
      <c r="J316" s="75">
        <v>178.42</v>
      </c>
      <c r="K316" s="75">
        <v>0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5">
        <v>0</v>
      </c>
      <c r="V316" s="75">
        <v>12471.21</v>
      </c>
      <c r="W316" s="75">
        <v>0</v>
      </c>
      <c r="X316" s="75">
        <v>0</v>
      </c>
      <c r="Y316" s="75">
        <v>0</v>
      </c>
      <c r="Z316" s="75">
        <v>0</v>
      </c>
      <c r="AA316" s="75">
        <v>0</v>
      </c>
      <c r="AB316" s="75">
        <v>0</v>
      </c>
      <c r="AC316" s="75">
        <v>0</v>
      </c>
      <c r="AD316" s="75">
        <v>0</v>
      </c>
      <c r="AE316" s="75">
        <v>46181.42</v>
      </c>
      <c r="AF316" s="75">
        <v>0</v>
      </c>
      <c r="AG316" s="75">
        <v>0</v>
      </c>
      <c r="AH316" s="75">
        <v>0</v>
      </c>
      <c r="AI316" s="75">
        <v>0</v>
      </c>
      <c r="AJ316" s="75">
        <v>0</v>
      </c>
      <c r="AK316" s="75">
        <v>0</v>
      </c>
      <c r="AL316" s="75">
        <v>0</v>
      </c>
      <c r="AM316" s="75">
        <v>0</v>
      </c>
      <c r="AN316" s="75">
        <v>0</v>
      </c>
      <c r="AO316" s="75">
        <v>0</v>
      </c>
      <c r="AP316" s="75">
        <v>0</v>
      </c>
      <c r="AQ316" s="75">
        <v>4376.8599999999997</v>
      </c>
      <c r="AR316" s="75">
        <v>3532.29</v>
      </c>
      <c r="AS316" s="75">
        <v>0</v>
      </c>
      <c r="AT316" s="75">
        <v>0</v>
      </c>
      <c r="AU316" s="75">
        <v>0</v>
      </c>
      <c r="AV316" s="75">
        <v>0</v>
      </c>
      <c r="AW316" s="75">
        <v>0</v>
      </c>
      <c r="AX316" s="75">
        <v>0</v>
      </c>
      <c r="AY316" s="75">
        <v>0</v>
      </c>
      <c r="AZ316" s="75">
        <v>0</v>
      </c>
      <c r="BA316" s="75">
        <v>0</v>
      </c>
      <c r="BB316" s="75">
        <v>0</v>
      </c>
      <c r="BC316" s="75">
        <v>49316.46</v>
      </c>
      <c r="BD316" s="75">
        <v>0</v>
      </c>
      <c r="BE316" s="75">
        <v>75.28</v>
      </c>
      <c r="BF316" s="75">
        <v>0</v>
      </c>
      <c r="BG316" s="75">
        <v>3906.61</v>
      </c>
      <c r="BH316" s="75">
        <v>0</v>
      </c>
      <c r="BI316" s="75">
        <v>974.56</v>
      </c>
      <c r="BJ316" s="75">
        <v>0</v>
      </c>
      <c r="BK316" s="75">
        <v>0</v>
      </c>
      <c r="BL316" s="75">
        <v>0</v>
      </c>
      <c r="BM316" s="75">
        <v>0</v>
      </c>
      <c r="BN316" s="75">
        <v>0</v>
      </c>
      <c r="BO316" s="75">
        <v>0</v>
      </c>
      <c r="BP316" s="75">
        <v>2375.75</v>
      </c>
      <c r="BQ316" s="75">
        <v>0</v>
      </c>
      <c r="BR316" s="75">
        <v>0</v>
      </c>
      <c r="BS316" s="75">
        <v>0</v>
      </c>
      <c r="BT316" s="75">
        <v>0</v>
      </c>
      <c r="BU316" s="75">
        <v>0</v>
      </c>
      <c r="BV316" s="75">
        <v>0</v>
      </c>
      <c r="BW316" s="75">
        <v>0</v>
      </c>
      <c r="BX316" s="75">
        <v>0</v>
      </c>
      <c r="BY316" s="76">
        <v>570000</v>
      </c>
    </row>
    <row r="317" spans="1:77" x14ac:dyDescent="0.2">
      <c r="A317" s="73" t="s">
        <v>43</v>
      </c>
      <c r="B317" s="74" t="s">
        <v>829</v>
      </c>
      <c r="C317" s="73" t="s">
        <v>830</v>
      </c>
      <c r="D317" s="75">
        <v>0</v>
      </c>
      <c r="E317" s="75">
        <v>0</v>
      </c>
      <c r="F317" s="75">
        <v>0</v>
      </c>
      <c r="G317" s="75">
        <v>0</v>
      </c>
      <c r="H317" s="75">
        <v>0</v>
      </c>
      <c r="I317" s="75">
        <v>0</v>
      </c>
      <c r="J317" s="75">
        <v>0</v>
      </c>
      <c r="K317" s="75">
        <v>0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5">
        <v>0</v>
      </c>
      <c r="V317" s="75">
        <v>0</v>
      </c>
      <c r="W317" s="75">
        <v>0</v>
      </c>
      <c r="X317" s="75">
        <v>0</v>
      </c>
      <c r="Y317" s="75">
        <v>0</v>
      </c>
      <c r="Z317" s="75">
        <v>0</v>
      </c>
      <c r="AA317" s="75">
        <v>0</v>
      </c>
      <c r="AB317" s="75">
        <v>0</v>
      </c>
      <c r="AC317" s="75">
        <v>0</v>
      </c>
      <c r="AD317" s="75">
        <v>0</v>
      </c>
      <c r="AE317" s="75">
        <v>0</v>
      </c>
      <c r="AF317" s="75">
        <v>0</v>
      </c>
      <c r="AG317" s="75">
        <v>0</v>
      </c>
      <c r="AH317" s="75">
        <v>0</v>
      </c>
      <c r="AI317" s="75">
        <v>0</v>
      </c>
      <c r="AJ317" s="75">
        <v>0</v>
      </c>
      <c r="AK317" s="75">
        <v>0</v>
      </c>
      <c r="AL317" s="75">
        <v>0</v>
      </c>
      <c r="AM317" s="75">
        <v>0</v>
      </c>
      <c r="AN317" s="75">
        <v>0</v>
      </c>
      <c r="AO317" s="75">
        <v>0</v>
      </c>
      <c r="AP317" s="75">
        <v>0</v>
      </c>
      <c r="AQ317" s="75">
        <v>0</v>
      </c>
      <c r="AR317" s="75">
        <v>0</v>
      </c>
      <c r="AS317" s="75">
        <v>0</v>
      </c>
      <c r="AT317" s="75">
        <v>0</v>
      </c>
      <c r="AU317" s="75">
        <v>0</v>
      </c>
      <c r="AV317" s="75">
        <v>0</v>
      </c>
      <c r="AW317" s="75">
        <v>0</v>
      </c>
      <c r="AX317" s="75">
        <v>110000</v>
      </c>
      <c r="AY317" s="75">
        <v>0</v>
      </c>
      <c r="AZ317" s="75">
        <v>0</v>
      </c>
      <c r="BA317" s="75">
        <v>0</v>
      </c>
      <c r="BB317" s="75">
        <v>0</v>
      </c>
      <c r="BC317" s="75">
        <v>0</v>
      </c>
      <c r="BD317" s="75">
        <v>0</v>
      </c>
      <c r="BE317" s="75">
        <v>0</v>
      </c>
      <c r="BF317" s="75">
        <v>0</v>
      </c>
      <c r="BG317" s="75">
        <v>0</v>
      </c>
      <c r="BH317" s="75">
        <v>0</v>
      </c>
      <c r="BI317" s="75">
        <v>0</v>
      </c>
      <c r="BJ317" s="75">
        <v>0</v>
      </c>
      <c r="BK317" s="75">
        <v>0</v>
      </c>
      <c r="BL317" s="75">
        <v>0</v>
      </c>
      <c r="BM317" s="75">
        <v>0</v>
      </c>
      <c r="BN317" s="75">
        <v>0</v>
      </c>
      <c r="BO317" s="75">
        <v>0</v>
      </c>
      <c r="BP317" s="75">
        <v>0</v>
      </c>
      <c r="BQ317" s="75">
        <v>0</v>
      </c>
      <c r="BR317" s="75">
        <v>0</v>
      </c>
      <c r="BS317" s="75">
        <v>0</v>
      </c>
      <c r="BT317" s="75">
        <v>0</v>
      </c>
      <c r="BU317" s="75">
        <v>0</v>
      </c>
      <c r="BV317" s="75">
        <v>0</v>
      </c>
      <c r="BW317" s="75">
        <v>0</v>
      </c>
      <c r="BX317" s="75">
        <v>0</v>
      </c>
      <c r="BY317" s="76">
        <v>-188657.9</v>
      </c>
    </row>
    <row r="318" spans="1:77" x14ac:dyDescent="0.2">
      <c r="A318" s="73" t="s">
        <v>43</v>
      </c>
      <c r="B318" s="74" t="s">
        <v>831</v>
      </c>
      <c r="C318" s="73" t="s">
        <v>832</v>
      </c>
      <c r="D318" s="75">
        <v>0</v>
      </c>
      <c r="E318" s="75">
        <v>0</v>
      </c>
      <c r="F318" s="75">
        <v>0</v>
      </c>
      <c r="G318" s="75">
        <v>0</v>
      </c>
      <c r="H318" s="75">
        <v>0</v>
      </c>
      <c r="I318" s="75">
        <v>0</v>
      </c>
      <c r="J318" s="75">
        <v>0</v>
      </c>
      <c r="K318" s="75">
        <v>0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5">
        <v>0</v>
      </c>
      <c r="V318" s="75">
        <v>3860</v>
      </c>
      <c r="W318" s="75">
        <v>0</v>
      </c>
      <c r="X318" s="75">
        <v>0</v>
      </c>
      <c r="Y318" s="75">
        <v>0</v>
      </c>
      <c r="Z318" s="75">
        <v>0</v>
      </c>
      <c r="AA318" s="75">
        <v>0</v>
      </c>
      <c r="AB318" s="75">
        <v>0</v>
      </c>
      <c r="AC318" s="75">
        <v>0</v>
      </c>
      <c r="AD318" s="75">
        <v>0</v>
      </c>
      <c r="AE318" s="75">
        <v>87378.83</v>
      </c>
      <c r="AF318" s="75">
        <v>0</v>
      </c>
      <c r="AG318" s="75">
        <v>0</v>
      </c>
      <c r="AH318" s="75">
        <v>0</v>
      </c>
      <c r="AI318" s="75">
        <v>0</v>
      </c>
      <c r="AJ318" s="75">
        <v>0</v>
      </c>
      <c r="AK318" s="75">
        <v>0</v>
      </c>
      <c r="AL318" s="75">
        <v>0</v>
      </c>
      <c r="AM318" s="75">
        <v>0</v>
      </c>
      <c r="AN318" s="75">
        <v>0</v>
      </c>
      <c r="AO318" s="75">
        <v>0</v>
      </c>
      <c r="AP318" s="75">
        <v>0</v>
      </c>
      <c r="AQ318" s="75">
        <v>22150</v>
      </c>
      <c r="AR318" s="75">
        <v>0</v>
      </c>
      <c r="AS318" s="75">
        <v>0</v>
      </c>
      <c r="AT318" s="75">
        <v>0</v>
      </c>
      <c r="AU318" s="75">
        <v>0</v>
      </c>
      <c r="AV318" s="75">
        <v>0</v>
      </c>
      <c r="AW318" s="75">
        <v>0</v>
      </c>
      <c r="AX318" s="75">
        <v>0</v>
      </c>
      <c r="AY318" s="75">
        <v>0</v>
      </c>
      <c r="AZ318" s="75">
        <v>0</v>
      </c>
      <c r="BA318" s="75">
        <v>0</v>
      </c>
      <c r="BB318" s="75">
        <v>0</v>
      </c>
      <c r="BC318" s="75">
        <v>0</v>
      </c>
      <c r="BD318" s="75">
        <v>0</v>
      </c>
      <c r="BE318" s="75">
        <v>0</v>
      </c>
      <c r="BF318" s="75">
        <v>0</v>
      </c>
      <c r="BG318" s="75">
        <v>0</v>
      </c>
      <c r="BH318" s="75">
        <v>0</v>
      </c>
      <c r="BI318" s="75">
        <v>0</v>
      </c>
      <c r="BJ318" s="75">
        <v>0</v>
      </c>
      <c r="BK318" s="75">
        <v>0</v>
      </c>
      <c r="BL318" s="75">
        <v>0</v>
      </c>
      <c r="BM318" s="75">
        <v>0</v>
      </c>
      <c r="BN318" s="75">
        <v>0</v>
      </c>
      <c r="BO318" s="75">
        <v>0</v>
      </c>
      <c r="BP318" s="75">
        <v>0</v>
      </c>
      <c r="BQ318" s="75">
        <v>0</v>
      </c>
      <c r="BR318" s="75">
        <v>0</v>
      </c>
      <c r="BS318" s="75">
        <v>0</v>
      </c>
      <c r="BT318" s="75">
        <v>0</v>
      </c>
      <c r="BU318" s="75">
        <v>0</v>
      </c>
      <c r="BV318" s="75">
        <v>0</v>
      </c>
      <c r="BW318" s="75">
        <v>0</v>
      </c>
      <c r="BX318" s="75">
        <v>0</v>
      </c>
      <c r="BY318" s="76">
        <v>-889546.92</v>
      </c>
    </row>
    <row r="319" spans="1:77" x14ac:dyDescent="0.2">
      <c r="A319" s="73" t="s">
        <v>43</v>
      </c>
      <c r="B319" s="74" t="s">
        <v>833</v>
      </c>
      <c r="C319" s="73" t="s">
        <v>834</v>
      </c>
      <c r="D319" s="75">
        <v>16676.12</v>
      </c>
      <c r="E319" s="75">
        <v>0</v>
      </c>
      <c r="F319" s="75">
        <v>0</v>
      </c>
      <c r="G319" s="75">
        <v>0</v>
      </c>
      <c r="H319" s="75">
        <v>0</v>
      </c>
      <c r="I319" s="75">
        <v>0</v>
      </c>
      <c r="J319" s="75">
        <v>13393.2</v>
      </c>
      <c r="K319" s="75">
        <v>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5">
        <v>0</v>
      </c>
      <c r="V319" s="75">
        <v>8287.65</v>
      </c>
      <c r="W319" s="75">
        <v>0</v>
      </c>
      <c r="X319" s="75">
        <v>0</v>
      </c>
      <c r="Y319" s="75">
        <v>0</v>
      </c>
      <c r="Z319" s="75">
        <v>0</v>
      </c>
      <c r="AA319" s="75">
        <v>0</v>
      </c>
      <c r="AB319" s="75">
        <v>0</v>
      </c>
      <c r="AC319" s="75">
        <v>0</v>
      </c>
      <c r="AD319" s="75">
        <v>0</v>
      </c>
      <c r="AE319" s="75">
        <v>14265.87</v>
      </c>
      <c r="AF319" s="75">
        <v>0</v>
      </c>
      <c r="AG319" s="75">
        <v>0</v>
      </c>
      <c r="AH319" s="75">
        <v>0</v>
      </c>
      <c r="AI319" s="75">
        <v>0</v>
      </c>
      <c r="AJ319" s="75">
        <v>0</v>
      </c>
      <c r="AK319" s="75">
        <v>0</v>
      </c>
      <c r="AL319" s="75">
        <v>0</v>
      </c>
      <c r="AM319" s="75">
        <v>0</v>
      </c>
      <c r="AN319" s="75">
        <v>0</v>
      </c>
      <c r="AO319" s="75">
        <v>0</v>
      </c>
      <c r="AP319" s="75">
        <v>0</v>
      </c>
      <c r="AQ319" s="75">
        <v>24890</v>
      </c>
      <c r="AR319" s="75">
        <v>0</v>
      </c>
      <c r="AS319" s="75">
        <v>0</v>
      </c>
      <c r="AT319" s="75">
        <v>0</v>
      </c>
      <c r="AU319" s="75">
        <v>0</v>
      </c>
      <c r="AV319" s="75">
        <v>0</v>
      </c>
      <c r="AW319" s="75">
        <v>0</v>
      </c>
      <c r="AX319" s="75">
        <v>49845.48</v>
      </c>
      <c r="AY319" s="75">
        <v>0</v>
      </c>
      <c r="AZ319" s="75">
        <v>0</v>
      </c>
      <c r="BA319" s="75">
        <v>0</v>
      </c>
      <c r="BB319" s="75">
        <v>0</v>
      </c>
      <c r="BC319" s="75">
        <v>0</v>
      </c>
      <c r="BD319" s="75">
        <v>0</v>
      </c>
      <c r="BE319" s="75">
        <v>0</v>
      </c>
      <c r="BF319" s="75">
        <v>0</v>
      </c>
      <c r="BG319" s="75">
        <v>0</v>
      </c>
      <c r="BH319" s="75">
        <v>0</v>
      </c>
      <c r="BI319" s="75">
        <v>0</v>
      </c>
      <c r="BJ319" s="75">
        <v>0</v>
      </c>
      <c r="BK319" s="75">
        <v>0</v>
      </c>
      <c r="BL319" s="75">
        <v>0</v>
      </c>
      <c r="BM319" s="75">
        <v>0</v>
      </c>
      <c r="BN319" s="75">
        <v>0</v>
      </c>
      <c r="BO319" s="75">
        <v>0</v>
      </c>
      <c r="BP319" s="75">
        <v>19500</v>
      </c>
      <c r="BQ319" s="75">
        <v>0</v>
      </c>
      <c r="BR319" s="75">
        <v>0</v>
      </c>
      <c r="BS319" s="75">
        <v>0</v>
      </c>
      <c r="BT319" s="75">
        <v>0</v>
      </c>
      <c r="BU319" s="75">
        <v>0</v>
      </c>
      <c r="BV319" s="75">
        <v>0</v>
      </c>
      <c r="BW319" s="75">
        <v>0</v>
      </c>
      <c r="BX319" s="75">
        <v>0</v>
      </c>
      <c r="BY319" s="76">
        <v>273277.68</v>
      </c>
    </row>
    <row r="320" spans="1:77" x14ac:dyDescent="0.2">
      <c r="A320" s="73" t="s">
        <v>43</v>
      </c>
      <c r="B320" s="74" t="s">
        <v>835</v>
      </c>
      <c r="C320" s="73" t="s">
        <v>836</v>
      </c>
      <c r="D320" s="87">
        <v>0</v>
      </c>
      <c r="E320" s="87">
        <v>0</v>
      </c>
      <c r="F320" s="87">
        <v>0</v>
      </c>
      <c r="G320" s="87">
        <v>0</v>
      </c>
      <c r="H320" s="87">
        <v>0</v>
      </c>
      <c r="I320" s="87">
        <v>0</v>
      </c>
      <c r="J320" s="87">
        <v>0</v>
      </c>
      <c r="K320" s="87">
        <v>0</v>
      </c>
      <c r="L320" s="87">
        <v>0</v>
      </c>
      <c r="M320" s="87">
        <v>0</v>
      </c>
      <c r="N320" s="87">
        <v>0</v>
      </c>
      <c r="O320" s="87">
        <v>0</v>
      </c>
      <c r="P320" s="87">
        <v>0</v>
      </c>
      <c r="Q320" s="87">
        <v>0</v>
      </c>
      <c r="R320" s="87">
        <v>0</v>
      </c>
      <c r="S320" s="87">
        <v>0</v>
      </c>
      <c r="T320" s="87">
        <v>0</v>
      </c>
      <c r="U320" s="87">
        <v>0</v>
      </c>
      <c r="V320" s="87">
        <v>0</v>
      </c>
      <c r="W320" s="87">
        <v>0</v>
      </c>
      <c r="X320" s="87">
        <v>0</v>
      </c>
      <c r="Y320" s="87">
        <v>0</v>
      </c>
      <c r="Z320" s="87">
        <v>0</v>
      </c>
      <c r="AA320" s="87">
        <v>0</v>
      </c>
      <c r="AB320" s="87">
        <v>0</v>
      </c>
      <c r="AC320" s="87">
        <v>0</v>
      </c>
      <c r="AD320" s="87">
        <v>0</v>
      </c>
      <c r="AE320" s="87">
        <v>0</v>
      </c>
      <c r="AF320" s="87">
        <v>0</v>
      </c>
      <c r="AG320" s="87">
        <v>0</v>
      </c>
      <c r="AH320" s="87">
        <v>0</v>
      </c>
      <c r="AI320" s="87">
        <v>0</v>
      </c>
      <c r="AJ320" s="87">
        <v>0</v>
      </c>
      <c r="AK320" s="87">
        <v>0</v>
      </c>
      <c r="AL320" s="87">
        <v>0</v>
      </c>
      <c r="AM320" s="87">
        <v>0</v>
      </c>
      <c r="AN320" s="87">
        <v>0</v>
      </c>
      <c r="AO320" s="87">
        <v>0</v>
      </c>
      <c r="AP320" s="87">
        <v>0</v>
      </c>
      <c r="AQ320" s="87">
        <v>0</v>
      </c>
      <c r="AR320" s="87">
        <v>0</v>
      </c>
      <c r="AS320" s="87">
        <v>0</v>
      </c>
      <c r="AT320" s="87">
        <v>0</v>
      </c>
      <c r="AU320" s="87">
        <v>0</v>
      </c>
      <c r="AV320" s="87">
        <v>0</v>
      </c>
      <c r="AW320" s="87">
        <v>0</v>
      </c>
      <c r="AX320" s="87">
        <v>0</v>
      </c>
      <c r="AY320" s="87">
        <v>0</v>
      </c>
      <c r="AZ320" s="87">
        <v>0</v>
      </c>
      <c r="BA320" s="87">
        <v>0</v>
      </c>
      <c r="BB320" s="87">
        <v>0</v>
      </c>
      <c r="BC320" s="87">
        <v>0</v>
      </c>
      <c r="BD320" s="87">
        <v>0</v>
      </c>
      <c r="BE320" s="87">
        <v>0</v>
      </c>
      <c r="BF320" s="87">
        <v>0</v>
      </c>
      <c r="BG320" s="87">
        <v>0</v>
      </c>
      <c r="BH320" s="87">
        <v>0</v>
      </c>
      <c r="BI320" s="87">
        <v>0</v>
      </c>
      <c r="BJ320" s="87">
        <v>0</v>
      </c>
      <c r="BK320" s="87">
        <v>0</v>
      </c>
      <c r="BL320" s="87">
        <v>0</v>
      </c>
      <c r="BM320" s="87">
        <v>0</v>
      </c>
      <c r="BN320" s="87">
        <v>0</v>
      </c>
      <c r="BO320" s="87">
        <v>0</v>
      </c>
      <c r="BP320" s="87">
        <v>0</v>
      </c>
      <c r="BQ320" s="87">
        <v>0</v>
      </c>
      <c r="BR320" s="87">
        <v>0</v>
      </c>
      <c r="BS320" s="87">
        <v>0</v>
      </c>
      <c r="BT320" s="87">
        <v>0</v>
      </c>
      <c r="BU320" s="87">
        <v>0</v>
      </c>
      <c r="BV320" s="87">
        <v>0</v>
      </c>
      <c r="BW320" s="87">
        <v>0</v>
      </c>
      <c r="BX320" s="87">
        <v>0</v>
      </c>
      <c r="BY320" s="76">
        <v>-3099035.82</v>
      </c>
    </row>
    <row r="321" spans="1:77" x14ac:dyDescent="0.2">
      <c r="A321" s="73" t="s">
        <v>43</v>
      </c>
      <c r="B321" s="74" t="s">
        <v>837</v>
      </c>
      <c r="C321" s="73" t="s">
        <v>838</v>
      </c>
      <c r="D321" s="75">
        <v>0</v>
      </c>
      <c r="E321" s="75">
        <v>0</v>
      </c>
      <c r="F321" s="75">
        <v>0</v>
      </c>
      <c r="G321" s="75">
        <v>0</v>
      </c>
      <c r="H321" s="75">
        <v>0</v>
      </c>
      <c r="I321" s="75">
        <v>0</v>
      </c>
      <c r="J321" s="75">
        <v>0</v>
      </c>
      <c r="K321" s="75">
        <v>0</v>
      </c>
      <c r="L321" s="75">
        <v>0</v>
      </c>
      <c r="M321" s="75">
        <v>0</v>
      </c>
      <c r="N321" s="75">
        <v>0</v>
      </c>
      <c r="O321" s="75">
        <v>0</v>
      </c>
      <c r="P321" s="75">
        <v>60000</v>
      </c>
      <c r="Q321" s="75">
        <v>0</v>
      </c>
      <c r="R321" s="75">
        <v>0</v>
      </c>
      <c r="S321" s="75">
        <v>0</v>
      </c>
      <c r="T321" s="75">
        <v>0</v>
      </c>
      <c r="U321" s="75">
        <v>0</v>
      </c>
      <c r="V321" s="75">
        <v>0</v>
      </c>
      <c r="W321" s="75">
        <v>13000</v>
      </c>
      <c r="X321" s="75">
        <v>0</v>
      </c>
      <c r="Y321" s="75">
        <v>0</v>
      </c>
      <c r="Z321" s="75">
        <v>0</v>
      </c>
      <c r="AA321" s="75">
        <v>0</v>
      </c>
      <c r="AB321" s="75">
        <v>0</v>
      </c>
      <c r="AC321" s="75">
        <v>0</v>
      </c>
      <c r="AD321" s="75">
        <v>0</v>
      </c>
      <c r="AE321" s="75">
        <v>0</v>
      </c>
      <c r="AF321" s="75">
        <v>0</v>
      </c>
      <c r="AG321" s="75">
        <v>0</v>
      </c>
      <c r="AH321" s="75">
        <v>0</v>
      </c>
      <c r="AI321" s="75">
        <v>0</v>
      </c>
      <c r="AJ321" s="75">
        <v>0</v>
      </c>
      <c r="AK321" s="75">
        <v>0</v>
      </c>
      <c r="AL321" s="75">
        <v>0</v>
      </c>
      <c r="AM321" s="75">
        <v>0</v>
      </c>
      <c r="AN321" s="75">
        <v>0</v>
      </c>
      <c r="AO321" s="75">
        <v>0</v>
      </c>
      <c r="AP321" s="75">
        <v>0</v>
      </c>
      <c r="AQ321" s="75">
        <v>0</v>
      </c>
      <c r="AR321" s="75">
        <v>0</v>
      </c>
      <c r="AS321" s="75">
        <v>0</v>
      </c>
      <c r="AT321" s="75">
        <v>0</v>
      </c>
      <c r="AU321" s="75">
        <v>0</v>
      </c>
      <c r="AV321" s="75">
        <v>0</v>
      </c>
      <c r="AW321" s="75">
        <v>0</v>
      </c>
      <c r="AX321" s="75">
        <v>0</v>
      </c>
      <c r="AY321" s="75">
        <v>0</v>
      </c>
      <c r="AZ321" s="75">
        <v>0</v>
      </c>
      <c r="BA321" s="75">
        <v>0</v>
      </c>
      <c r="BB321" s="75">
        <v>0</v>
      </c>
      <c r="BC321" s="75">
        <v>0</v>
      </c>
      <c r="BD321" s="75">
        <v>0</v>
      </c>
      <c r="BE321" s="75">
        <v>0</v>
      </c>
      <c r="BF321" s="75">
        <v>0</v>
      </c>
      <c r="BG321" s="75">
        <v>0</v>
      </c>
      <c r="BH321" s="75">
        <v>0</v>
      </c>
      <c r="BI321" s="75">
        <v>0</v>
      </c>
      <c r="BJ321" s="75">
        <v>0</v>
      </c>
      <c r="BK321" s="75">
        <v>4400</v>
      </c>
      <c r="BL321" s="75">
        <v>0</v>
      </c>
      <c r="BM321" s="75">
        <v>341021</v>
      </c>
      <c r="BN321" s="75">
        <v>0</v>
      </c>
      <c r="BO321" s="75">
        <v>0</v>
      </c>
      <c r="BP321" s="75">
        <v>0</v>
      </c>
      <c r="BQ321" s="75">
        <v>0</v>
      </c>
      <c r="BR321" s="75">
        <v>0</v>
      </c>
      <c r="BS321" s="75">
        <v>0</v>
      </c>
      <c r="BT321" s="75">
        <v>0</v>
      </c>
      <c r="BU321" s="75">
        <v>0</v>
      </c>
      <c r="BV321" s="75">
        <v>0</v>
      </c>
      <c r="BW321" s="75">
        <v>0</v>
      </c>
      <c r="BX321" s="75">
        <v>0</v>
      </c>
      <c r="BY321" s="76">
        <v>455815.88</v>
      </c>
    </row>
    <row r="322" spans="1:77" x14ac:dyDescent="0.2">
      <c r="A322" s="73" t="s">
        <v>43</v>
      </c>
      <c r="B322" s="74" t="s">
        <v>839</v>
      </c>
      <c r="C322" s="73" t="s">
        <v>840</v>
      </c>
      <c r="D322" s="87">
        <v>0</v>
      </c>
      <c r="E322" s="87">
        <v>0</v>
      </c>
      <c r="F322" s="87">
        <v>0</v>
      </c>
      <c r="G322" s="87">
        <v>0</v>
      </c>
      <c r="H322" s="87">
        <v>0</v>
      </c>
      <c r="I322" s="87">
        <v>0</v>
      </c>
      <c r="J322" s="87">
        <v>0</v>
      </c>
      <c r="K322" s="87">
        <v>0</v>
      </c>
      <c r="L322" s="87">
        <v>0</v>
      </c>
      <c r="M322" s="87">
        <v>0</v>
      </c>
      <c r="N322" s="87">
        <v>0</v>
      </c>
      <c r="O322" s="87">
        <v>0</v>
      </c>
      <c r="P322" s="87">
        <v>0</v>
      </c>
      <c r="Q322" s="87">
        <v>0</v>
      </c>
      <c r="R322" s="87">
        <v>0</v>
      </c>
      <c r="S322" s="87">
        <v>0</v>
      </c>
      <c r="T322" s="87">
        <v>0</v>
      </c>
      <c r="U322" s="87">
        <v>0</v>
      </c>
      <c r="V322" s="87">
        <v>0</v>
      </c>
      <c r="W322" s="87">
        <v>0</v>
      </c>
      <c r="X322" s="87">
        <v>0</v>
      </c>
      <c r="Y322" s="87">
        <v>0</v>
      </c>
      <c r="Z322" s="87">
        <v>0</v>
      </c>
      <c r="AA322" s="87">
        <v>0</v>
      </c>
      <c r="AB322" s="87">
        <v>0</v>
      </c>
      <c r="AC322" s="87">
        <v>0</v>
      </c>
      <c r="AD322" s="87">
        <v>0</v>
      </c>
      <c r="AE322" s="87">
        <v>0</v>
      </c>
      <c r="AF322" s="87">
        <v>0</v>
      </c>
      <c r="AG322" s="87">
        <v>0</v>
      </c>
      <c r="AH322" s="87">
        <v>0</v>
      </c>
      <c r="AI322" s="87">
        <v>0</v>
      </c>
      <c r="AJ322" s="87">
        <v>0</v>
      </c>
      <c r="AK322" s="87">
        <v>0</v>
      </c>
      <c r="AL322" s="87">
        <v>0</v>
      </c>
      <c r="AM322" s="87">
        <v>0</v>
      </c>
      <c r="AN322" s="87">
        <v>0</v>
      </c>
      <c r="AO322" s="87">
        <v>0</v>
      </c>
      <c r="AP322" s="87">
        <v>0</v>
      </c>
      <c r="AQ322" s="87">
        <v>0</v>
      </c>
      <c r="AR322" s="87">
        <v>0</v>
      </c>
      <c r="AS322" s="87">
        <v>0</v>
      </c>
      <c r="AT322" s="87">
        <v>0</v>
      </c>
      <c r="AU322" s="87">
        <v>0</v>
      </c>
      <c r="AV322" s="87">
        <v>0</v>
      </c>
      <c r="AW322" s="87">
        <v>0</v>
      </c>
      <c r="AX322" s="87">
        <v>0</v>
      </c>
      <c r="AY322" s="87">
        <v>0</v>
      </c>
      <c r="AZ322" s="87">
        <v>0</v>
      </c>
      <c r="BA322" s="87">
        <v>0</v>
      </c>
      <c r="BB322" s="87">
        <v>0</v>
      </c>
      <c r="BC322" s="87">
        <v>0</v>
      </c>
      <c r="BD322" s="87">
        <v>0</v>
      </c>
      <c r="BE322" s="87">
        <v>0</v>
      </c>
      <c r="BF322" s="87">
        <v>0</v>
      </c>
      <c r="BG322" s="87">
        <v>0</v>
      </c>
      <c r="BH322" s="87">
        <v>0</v>
      </c>
      <c r="BI322" s="87">
        <v>0</v>
      </c>
      <c r="BJ322" s="87">
        <v>0</v>
      </c>
      <c r="BK322" s="87">
        <v>0</v>
      </c>
      <c r="BL322" s="87">
        <v>0</v>
      </c>
      <c r="BM322" s="87">
        <v>0</v>
      </c>
      <c r="BN322" s="87">
        <v>0</v>
      </c>
      <c r="BO322" s="87">
        <v>0</v>
      </c>
      <c r="BP322" s="87">
        <v>0</v>
      </c>
      <c r="BQ322" s="87">
        <v>0</v>
      </c>
      <c r="BR322" s="87">
        <v>0</v>
      </c>
      <c r="BS322" s="87">
        <v>0</v>
      </c>
      <c r="BT322" s="87">
        <v>0</v>
      </c>
      <c r="BU322" s="87">
        <v>0</v>
      </c>
      <c r="BV322" s="87">
        <v>0</v>
      </c>
      <c r="BW322" s="87">
        <v>0</v>
      </c>
      <c r="BX322" s="87">
        <v>0</v>
      </c>
      <c r="BY322" s="76">
        <v>2527733</v>
      </c>
    </row>
    <row r="323" spans="1:77" x14ac:dyDescent="0.2">
      <c r="A323" s="73" t="s">
        <v>43</v>
      </c>
      <c r="B323" s="74" t="s">
        <v>841</v>
      </c>
      <c r="C323" s="73" t="s">
        <v>842</v>
      </c>
      <c r="D323" s="75">
        <v>0</v>
      </c>
      <c r="E323" s="75">
        <v>0</v>
      </c>
      <c r="F323" s="75">
        <v>0</v>
      </c>
      <c r="G323" s="75">
        <v>0</v>
      </c>
      <c r="H323" s="75">
        <v>0</v>
      </c>
      <c r="I323" s="75">
        <v>0</v>
      </c>
      <c r="J323" s="75">
        <v>0</v>
      </c>
      <c r="K323" s="75">
        <v>0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5">
        <v>0</v>
      </c>
      <c r="V323" s="75">
        <v>0</v>
      </c>
      <c r="W323" s="75">
        <v>0</v>
      </c>
      <c r="X323" s="75">
        <v>0</v>
      </c>
      <c r="Y323" s="75">
        <v>0</v>
      </c>
      <c r="Z323" s="75">
        <v>0</v>
      </c>
      <c r="AA323" s="75">
        <v>0</v>
      </c>
      <c r="AB323" s="75">
        <v>0</v>
      </c>
      <c r="AC323" s="75">
        <v>0</v>
      </c>
      <c r="AD323" s="75">
        <v>0</v>
      </c>
      <c r="AE323" s="75">
        <v>0</v>
      </c>
      <c r="AF323" s="75">
        <v>0</v>
      </c>
      <c r="AG323" s="75">
        <v>0</v>
      </c>
      <c r="AH323" s="75">
        <v>0</v>
      </c>
      <c r="AI323" s="75">
        <v>0</v>
      </c>
      <c r="AJ323" s="75">
        <v>0</v>
      </c>
      <c r="AK323" s="75">
        <v>0</v>
      </c>
      <c r="AL323" s="75">
        <v>0</v>
      </c>
      <c r="AM323" s="75">
        <v>7500</v>
      </c>
      <c r="AN323" s="75">
        <v>0</v>
      </c>
      <c r="AO323" s="75">
        <v>0</v>
      </c>
      <c r="AP323" s="75">
        <v>0</v>
      </c>
      <c r="AQ323" s="75">
        <v>0</v>
      </c>
      <c r="AR323" s="75">
        <v>3000</v>
      </c>
      <c r="AS323" s="75">
        <v>0</v>
      </c>
      <c r="AT323" s="75">
        <v>0</v>
      </c>
      <c r="AU323" s="75">
        <v>0</v>
      </c>
      <c r="AV323" s="75">
        <v>0</v>
      </c>
      <c r="AW323" s="75">
        <v>0</v>
      </c>
      <c r="AX323" s="75">
        <v>0</v>
      </c>
      <c r="AY323" s="75">
        <v>0</v>
      </c>
      <c r="AZ323" s="75">
        <v>0</v>
      </c>
      <c r="BA323" s="75">
        <v>0</v>
      </c>
      <c r="BB323" s="75">
        <v>0</v>
      </c>
      <c r="BC323" s="75">
        <v>0</v>
      </c>
      <c r="BD323" s="75">
        <v>138300</v>
      </c>
      <c r="BE323" s="75">
        <v>12000</v>
      </c>
      <c r="BF323" s="75">
        <v>0</v>
      </c>
      <c r="BG323" s="75">
        <v>2200</v>
      </c>
      <c r="BH323" s="75">
        <v>0</v>
      </c>
      <c r="BI323" s="75">
        <v>0</v>
      </c>
      <c r="BJ323" s="75">
        <v>0</v>
      </c>
      <c r="BK323" s="75">
        <v>0</v>
      </c>
      <c r="BL323" s="75">
        <v>0</v>
      </c>
      <c r="BM323" s="75">
        <v>0</v>
      </c>
      <c r="BN323" s="75">
        <v>0</v>
      </c>
      <c r="BO323" s="75">
        <v>0</v>
      </c>
      <c r="BP323" s="75">
        <v>0</v>
      </c>
      <c r="BQ323" s="75">
        <v>0</v>
      </c>
      <c r="BR323" s="75">
        <v>0</v>
      </c>
      <c r="BS323" s="75">
        <v>0</v>
      </c>
      <c r="BT323" s="75">
        <v>0</v>
      </c>
      <c r="BU323" s="75">
        <v>0</v>
      </c>
      <c r="BV323" s="75">
        <v>0</v>
      </c>
      <c r="BW323" s="75">
        <v>0</v>
      </c>
      <c r="BX323" s="75">
        <v>0</v>
      </c>
      <c r="BY323" s="76">
        <v>2737</v>
      </c>
    </row>
    <row r="324" spans="1:77" x14ac:dyDescent="0.2">
      <c r="A324" s="73" t="s">
        <v>43</v>
      </c>
      <c r="B324" s="74" t="s">
        <v>843</v>
      </c>
      <c r="C324" s="73" t="s">
        <v>844</v>
      </c>
      <c r="D324" s="75">
        <v>0</v>
      </c>
      <c r="E324" s="75">
        <v>520984</v>
      </c>
      <c r="F324" s="75">
        <v>494811.1</v>
      </c>
      <c r="G324" s="75">
        <v>144837.9</v>
      </c>
      <c r="H324" s="75">
        <v>0</v>
      </c>
      <c r="I324" s="75">
        <v>0</v>
      </c>
      <c r="J324" s="75">
        <v>0</v>
      </c>
      <c r="K324" s="75">
        <v>5890200</v>
      </c>
      <c r="L324" s="75">
        <v>249060</v>
      </c>
      <c r="M324" s="75">
        <v>33120.199999999997</v>
      </c>
      <c r="N324" s="75">
        <v>11747</v>
      </c>
      <c r="O324" s="75">
        <v>58265</v>
      </c>
      <c r="P324" s="75">
        <v>9123510</v>
      </c>
      <c r="Q324" s="75">
        <v>21748780.280000001</v>
      </c>
      <c r="R324" s="75">
        <v>0</v>
      </c>
      <c r="S324" s="75">
        <v>113931.78</v>
      </c>
      <c r="T324" s="75">
        <v>7155</v>
      </c>
      <c r="U324" s="75">
        <v>101820</v>
      </c>
      <c r="V324" s="75">
        <v>0</v>
      </c>
      <c r="W324" s="75">
        <v>38300</v>
      </c>
      <c r="X324" s="75">
        <v>0</v>
      </c>
      <c r="Y324" s="75">
        <v>172950</v>
      </c>
      <c r="Z324" s="75">
        <v>0</v>
      </c>
      <c r="AA324" s="75">
        <v>133490</v>
      </c>
      <c r="AB324" s="75">
        <v>0</v>
      </c>
      <c r="AC324" s="75">
        <v>175720</v>
      </c>
      <c r="AD324" s="75">
        <v>0</v>
      </c>
      <c r="AE324" s="75">
        <v>406160</v>
      </c>
      <c r="AF324" s="75">
        <v>65000</v>
      </c>
      <c r="AG324" s="75">
        <v>77600</v>
      </c>
      <c r="AH324" s="75">
        <v>137457.35</v>
      </c>
      <c r="AI324" s="75">
        <v>0</v>
      </c>
      <c r="AJ324" s="75">
        <v>0</v>
      </c>
      <c r="AK324" s="75">
        <v>0</v>
      </c>
      <c r="AL324" s="75">
        <v>43540</v>
      </c>
      <c r="AM324" s="75">
        <v>0</v>
      </c>
      <c r="AN324" s="75">
        <v>40800</v>
      </c>
      <c r="AO324" s="75">
        <v>25500</v>
      </c>
      <c r="AP324" s="75">
        <v>0</v>
      </c>
      <c r="AQ324" s="75">
        <v>219470</v>
      </c>
      <c r="AR324" s="75">
        <v>0</v>
      </c>
      <c r="AS324" s="75">
        <v>0</v>
      </c>
      <c r="AT324" s="75">
        <v>17170</v>
      </c>
      <c r="AU324" s="75">
        <v>61850</v>
      </c>
      <c r="AV324" s="75">
        <v>51448</v>
      </c>
      <c r="AW324" s="75">
        <v>32146</v>
      </c>
      <c r="AX324" s="75">
        <v>0</v>
      </c>
      <c r="AY324" s="75">
        <v>0</v>
      </c>
      <c r="AZ324" s="75">
        <v>53100</v>
      </c>
      <c r="BA324" s="75">
        <v>0</v>
      </c>
      <c r="BB324" s="75">
        <v>0</v>
      </c>
      <c r="BC324" s="75">
        <v>123970</v>
      </c>
      <c r="BD324" s="75">
        <v>68030</v>
      </c>
      <c r="BE324" s="75">
        <v>95364.45</v>
      </c>
      <c r="BF324" s="75">
        <v>144350</v>
      </c>
      <c r="BG324" s="75">
        <v>0</v>
      </c>
      <c r="BH324" s="75">
        <v>0</v>
      </c>
      <c r="BI324" s="75">
        <v>0</v>
      </c>
      <c r="BJ324" s="75">
        <v>0</v>
      </c>
      <c r="BK324" s="75">
        <v>0</v>
      </c>
      <c r="BL324" s="75">
        <v>0</v>
      </c>
      <c r="BM324" s="75">
        <v>56860</v>
      </c>
      <c r="BN324" s="75">
        <v>3900</v>
      </c>
      <c r="BO324" s="75">
        <v>112550</v>
      </c>
      <c r="BP324" s="75">
        <v>70699.8</v>
      </c>
      <c r="BQ324" s="75">
        <v>526850</v>
      </c>
      <c r="BR324" s="75">
        <v>301500</v>
      </c>
      <c r="BS324" s="75">
        <v>14280</v>
      </c>
      <c r="BT324" s="75">
        <v>206100</v>
      </c>
      <c r="BU324" s="75">
        <v>1402520</v>
      </c>
      <c r="BV324" s="75">
        <v>50100</v>
      </c>
      <c r="BW324" s="75">
        <v>0</v>
      </c>
      <c r="BX324" s="75">
        <v>99812.74</v>
      </c>
      <c r="BY324" s="76">
        <v>117625</v>
      </c>
    </row>
    <row r="325" spans="1:77" x14ac:dyDescent="0.2">
      <c r="A325" s="73" t="s">
        <v>43</v>
      </c>
      <c r="B325" s="74" t="s">
        <v>845</v>
      </c>
      <c r="C325" s="73" t="s">
        <v>846</v>
      </c>
      <c r="D325" s="75">
        <v>0</v>
      </c>
      <c r="E325" s="75">
        <v>110880</v>
      </c>
      <c r="F325" s="75">
        <v>0</v>
      </c>
      <c r="G325" s="75">
        <v>0</v>
      </c>
      <c r="H325" s="75">
        <v>79500</v>
      </c>
      <c r="I325" s="75">
        <v>0</v>
      </c>
      <c r="J325" s="75">
        <v>157680</v>
      </c>
      <c r="K325" s="75">
        <v>0</v>
      </c>
      <c r="L325" s="75">
        <v>0</v>
      </c>
      <c r="M325" s="75">
        <v>217800</v>
      </c>
      <c r="N325" s="75">
        <v>21000</v>
      </c>
      <c r="O325" s="75">
        <v>42873</v>
      </c>
      <c r="P325" s="75">
        <v>0</v>
      </c>
      <c r="Q325" s="75">
        <v>169290.23999999999</v>
      </c>
      <c r="R325" s="75">
        <v>2329</v>
      </c>
      <c r="S325" s="75">
        <v>0</v>
      </c>
      <c r="T325" s="75">
        <v>0</v>
      </c>
      <c r="U325" s="75">
        <v>0</v>
      </c>
      <c r="V325" s="75">
        <v>269940</v>
      </c>
      <c r="W325" s="75">
        <v>0</v>
      </c>
      <c r="X325" s="75">
        <v>0</v>
      </c>
      <c r="Y325" s="75">
        <v>0</v>
      </c>
      <c r="Z325" s="75">
        <v>0</v>
      </c>
      <c r="AA325" s="75">
        <v>0</v>
      </c>
      <c r="AB325" s="75">
        <v>0</v>
      </c>
      <c r="AC325" s="75">
        <v>0</v>
      </c>
      <c r="AD325" s="75">
        <v>0</v>
      </c>
      <c r="AE325" s="75">
        <v>0</v>
      </c>
      <c r="AF325" s="75">
        <v>0</v>
      </c>
      <c r="AG325" s="75">
        <v>0</v>
      </c>
      <c r="AH325" s="75">
        <v>0</v>
      </c>
      <c r="AI325" s="75">
        <v>0</v>
      </c>
      <c r="AJ325" s="75">
        <v>0</v>
      </c>
      <c r="AK325" s="75">
        <v>0</v>
      </c>
      <c r="AL325" s="75">
        <v>0</v>
      </c>
      <c r="AM325" s="75">
        <v>0</v>
      </c>
      <c r="AN325" s="75">
        <v>0</v>
      </c>
      <c r="AO325" s="75">
        <v>0</v>
      </c>
      <c r="AP325" s="75">
        <v>0</v>
      </c>
      <c r="AQ325" s="75">
        <v>190000</v>
      </c>
      <c r="AR325" s="75">
        <v>0</v>
      </c>
      <c r="AS325" s="75">
        <v>0</v>
      </c>
      <c r="AT325" s="75">
        <v>0</v>
      </c>
      <c r="AU325" s="75">
        <v>0</v>
      </c>
      <c r="AV325" s="75">
        <v>0</v>
      </c>
      <c r="AW325" s="75">
        <v>0</v>
      </c>
      <c r="AX325" s="75">
        <v>0</v>
      </c>
      <c r="AY325" s="75">
        <v>0</v>
      </c>
      <c r="AZ325" s="75">
        <v>0</v>
      </c>
      <c r="BA325" s="75">
        <v>0</v>
      </c>
      <c r="BB325" s="75">
        <v>0</v>
      </c>
      <c r="BC325" s="75">
        <v>0</v>
      </c>
      <c r="BD325" s="75">
        <v>0</v>
      </c>
      <c r="BE325" s="75">
        <v>10000</v>
      </c>
      <c r="BF325" s="75">
        <v>0</v>
      </c>
      <c r="BG325" s="75">
        <v>450000</v>
      </c>
      <c r="BH325" s="75">
        <v>21980</v>
      </c>
      <c r="BI325" s="75">
        <v>60000</v>
      </c>
      <c r="BJ325" s="75">
        <v>0</v>
      </c>
      <c r="BK325" s="75">
        <v>0</v>
      </c>
      <c r="BL325" s="75">
        <v>0</v>
      </c>
      <c r="BM325" s="75">
        <v>0</v>
      </c>
      <c r="BN325" s="75">
        <v>0</v>
      </c>
      <c r="BO325" s="75">
        <v>0</v>
      </c>
      <c r="BP325" s="75">
        <v>89364</v>
      </c>
      <c r="BQ325" s="75">
        <v>0</v>
      </c>
      <c r="BR325" s="75">
        <v>0</v>
      </c>
      <c r="BS325" s="75">
        <v>10000</v>
      </c>
      <c r="BT325" s="75">
        <v>0</v>
      </c>
      <c r="BU325" s="75">
        <v>0</v>
      </c>
      <c r="BV325" s="75">
        <v>0</v>
      </c>
      <c r="BW325" s="75">
        <v>0</v>
      </c>
      <c r="BX325" s="75">
        <v>0</v>
      </c>
      <c r="BY325" s="76">
        <v>13180886.15</v>
      </c>
    </row>
    <row r="326" spans="1:77" x14ac:dyDescent="0.2">
      <c r="A326" s="73" t="s">
        <v>43</v>
      </c>
      <c r="B326" s="74" t="s">
        <v>847</v>
      </c>
      <c r="C326" s="73" t="s">
        <v>848</v>
      </c>
      <c r="D326" s="75">
        <v>38975851.259999998</v>
      </c>
      <c r="E326" s="75">
        <v>4214098.3</v>
      </c>
      <c r="F326" s="75">
        <v>65700</v>
      </c>
      <c r="G326" s="75">
        <v>998479</v>
      </c>
      <c r="H326" s="75">
        <v>1335125.58</v>
      </c>
      <c r="I326" s="75">
        <v>1017600</v>
      </c>
      <c r="J326" s="75">
        <v>3422782.2</v>
      </c>
      <c r="K326" s="75">
        <v>371300</v>
      </c>
      <c r="L326" s="75">
        <v>345186.64</v>
      </c>
      <c r="M326" s="75">
        <v>9682963</v>
      </c>
      <c r="N326" s="75">
        <v>383409.6</v>
      </c>
      <c r="O326" s="75">
        <v>792607.6</v>
      </c>
      <c r="P326" s="75">
        <v>516200</v>
      </c>
      <c r="Q326" s="75">
        <v>2990621.14</v>
      </c>
      <c r="R326" s="75">
        <v>528464</v>
      </c>
      <c r="S326" s="75">
        <v>3098245.5</v>
      </c>
      <c r="T326" s="75">
        <v>16919.5</v>
      </c>
      <c r="U326" s="75">
        <v>340586</v>
      </c>
      <c r="V326" s="75">
        <v>26463930.829999998</v>
      </c>
      <c r="W326" s="75">
        <v>1657268.5</v>
      </c>
      <c r="X326" s="75">
        <v>18329613.809999999</v>
      </c>
      <c r="Y326" s="75">
        <v>302118</v>
      </c>
      <c r="Z326" s="75">
        <v>846453</v>
      </c>
      <c r="AA326" s="75">
        <v>290520</v>
      </c>
      <c r="AB326" s="75">
        <v>9478847.5</v>
      </c>
      <c r="AC326" s="75">
        <v>1762087.04</v>
      </c>
      <c r="AD326" s="75">
        <v>1348000</v>
      </c>
      <c r="AE326" s="75">
        <v>146344.34</v>
      </c>
      <c r="AF326" s="75">
        <v>50000</v>
      </c>
      <c r="AG326" s="75">
        <v>172923.75</v>
      </c>
      <c r="AH326" s="75">
        <v>452504</v>
      </c>
      <c r="AI326" s="75">
        <v>188233</v>
      </c>
      <c r="AJ326" s="75">
        <v>165298</v>
      </c>
      <c r="AK326" s="75">
        <v>276573.65999999997</v>
      </c>
      <c r="AL326" s="75">
        <v>338023.55</v>
      </c>
      <c r="AM326" s="75">
        <v>18000</v>
      </c>
      <c r="AN326" s="75">
        <v>30433</v>
      </c>
      <c r="AO326" s="75">
        <v>290735</v>
      </c>
      <c r="AP326" s="75">
        <v>176226.11</v>
      </c>
      <c r="AQ326" s="75">
        <v>3332383.02</v>
      </c>
      <c r="AR326" s="75">
        <v>108132.24</v>
      </c>
      <c r="AS326" s="75">
        <v>148880.94</v>
      </c>
      <c r="AT326" s="75">
        <v>586901</v>
      </c>
      <c r="AU326" s="75">
        <v>169504</v>
      </c>
      <c r="AV326" s="75">
        <v>0</v>
      </c>
      <c r="AW326" s="75">
        <v>103887.11</v>
      </c>
      <c r="AX326" s="75">
        <v>14026550.73</v>
      </c>
      <c r="AY326" s="75">
        <v>1145639.3</v>
      </c>
      <c r="AZ326" s="75">
        <v>607730.55000000005</v>
      </c>
      <c r="BA326" s="75">
        <v>226740</v>
      </c>
      <c r="BB326" s="75">
        <v>1563482.99</v>
      </c>
      <c r="BC326" s="75">
        <v>1000</v>
      </c>
      <c r="BD326" s="75">
        <v>1737695.44</v>
      </c>
      <c r="BE326" s="75">
        <v>7167423.4000000004</v>
      </c>
      <c r="BF326" s="75">
        <v>253987.02</v>
      </c>
      <c r="BG326" s="75">
        <v>357104</v>
      </c>
      <c r="BH326" s="75">
        <v>937416</v>
      </c>
      <c r="BI326" s="75">
        <v>21195564.390000001</v>
      </c>
      <c r="BJ326" s="75">
        <v>10672971.26</v>
      </c>
      <c r="BK326" s="75">
        <v>1450798.7</v>
      </c>
      <c r="BL326" s="75">
        <v>161640</v>
      </c>
      <c r="BM326" s="75">
        <v>70000</v>
      </c>
      <c r="BN326" s="75">
        <v>677286.64</v>
      </c>
      <c r="BO326" s="75">
        <v>97900</v>
      </c>
      <c r="BP326" s="75">
        <v>19897435.289999999</v>
      </c>
      <c r="BQ326" s="75">
        <v>839177.76</v>
      </c>
      <c r="BR326" s="75">
        <v>560896</v>
      </c>
      <c r="BS326" s="75">
        <v>204657.09</v>
      </c>
      <c r="BT326" s="75">
        <v>414867</v>
      </c>
      <c r="BU326" s="75">
        <v>4252866.2</v>
      </c>
      <c r="BV326" s="75">
        <v>212861</v>
      </c>
      <c r="BW326" s="75">
        <v>80179</v>
      </c>
      <c r="BX326" s="75">
        <v>144207.26</v>
      </c>
      <c r="BY326" s="76">
        <v>5121416</v>
      </c>
    </row>
    <row r="327" spans="1:77" x14ac:dyDescent="0.2">
      <c r="A327" s="73" t="s">
        <v>43</v>
      </c>
      <c r="B327" s="74" t="s">
        <v>849</v>
      </c>
      <c r="C327" s="73" t="s">
        <v>850</v>
      </c>
      <c r="D327" s="75">
        <v>0</v>
      </c>
      <c r="E327" s="75">
        <v>0</v>
      </c>
      <c r="F327" s="75">
        <v>2303080.2400000002</v>
      </c>
      <c r="G327" s="75">
        <v>460593</v>
      </c>
      <c r="H327" s="75">
        <v>140141.39000000001</v>
      </c>
      <c r="I327" s="75">
        <v>3318548.43</v>
      </c>
      <c r="J327" s="75">
        <v>0</v>
      </c>
      <c r="K327" s="75">
        <v>0</v>
      </c>
      <c r="L327" s="75">
        <v>128249.98</v>
      </c>
      <c r="M327" s="75">
        <v>2334988.17</v>
      </c>
      <c r="N327" s="75">
        <v>0</v>
      </c>
      <c r="O327" s="75">
        <v>1036290</v>
      </c>
      <c r="P327" s="75">
        <v>5210033.54</v>
      </c>
      <c r="Q327" s="75">
        <v>1010885.39</v>
      </c>
      <c r="R327" s="75">
        <v>0</v>
      </c>
      <c r="S327" s="75">
        <v>0</v>
      </c>
      <c r="T327" s="75">
        <v>222929.56</v>
      </c>
      <c r="U327" s="75">
        <v>0</v>
      </c>
      <c r="V327" s="75">
        <v>10964638.82</v>
      </c>
      <c r="W327" s="75">
        <v>373890.69</v>
      </c>
      <c r="X327" s="75">
        <v>416766.96</v>
      </c>
      <c r="Y327" s="75">
        <v>402765</v>
      </c>
      <c r="Z327" s="75">
        <v>114553.35</v>
      </c>
      <c r="AA327" s="75">
        <v>0</v>
      </c>
      <c r="AB327" s="75">
        <v>48333</v>
      </c>
      <c r="AC327" s="75">
        <v>0</v>
      </c>
      <c r="AD327" s="75">
        <v>0</v>
      </c>
      <c r="AE327" s="75">
        <v>25623045.440000001</v>
      </c>
      <c r="AF327" s="75">
        <v>551547.68999999994</v>
      </c>
      <c r="AG327" s="75">
        <v>103000</v>
      </c>
      <c r="AH327" s="75">
        <v>44472.72</v>
      </c>
      <c r="AI327" s="75">
        <v>899070.51</v>
      </c>
      <c r="AJ327" s="75">
        <v>436489.47</v>
      </c>
      <c r="AK327" s="75">
        <v>581599.07999999996</v>
      </c>
      <c r="AL327" s="75">
        <v>811803.64</v>
      </c>
      <c r="AM327" s="75">
        <v>6734080.1399999997</v>
      </c>
      <c r="AN327" s="75">
        <v>522719.8</v>
      </c>
      <c r="AO327" s="75">
        <v>329620.56</v>
      </c>
      <c r="AP327" s="75">
        <v>0</v>
      </c>
      <c r="AQ327" s="75">
        <v>4067414.84</v>
      </c>
      <c r="AR327" s="75">
        <v>10776.3</v>
      </c>
      <c r="AS327" s="75">
        <v>5990</v>
      </c>
      <c r="AT327" s="75">
        <v>185705.06</v>
      </c>
      <c r="AU327" s="75">
        <v>195138.75</v>
      </c>
      <c r="AV327" s="75">
        <v>34931.74</v>
      </c>
      <c r="AW327" s="75">
        <v>0</v>
      </c>
      <c r="AX327" s="75">
        <v>22863363.920000002</v>
      </c>
      <c r="AY327" s="75">
        <v>69992</v>
      </c>
      <c r="AZ327" s="75">
        <v>10580</v>
      </c>
      <c r="BA327" s="75">
        <v>242000</v>
      </c>
      <c r="BB327" s="75">
        <v>0</v>
      </c>
      <c r="BC327" s="75">
        <v>795429</v>
      </c>
      <c r="BD327" s="75">
        <v>248333.33</v>
      </c>
      <c r="BE327" s="75">
        <v>658502</v>
      </c>
      <c r="BF327" s="75">
        <v>380965</v>
      </c>
      <c r="BG327" s="75">
        <v>0</v>
      </c>
      <c r="BH327" s="75">
        <v>0</v>
      </c>
      <c r="BI327" s="75">
        <v>1240000</v>
      </c>
      <c r="BJ327" s="75">
        <v>0</v>
      </c>
      <c r="BK327" s="75">
        <v>0</v>
      </c>
      <c r="BL327" s="75">
        <v>15000</v>
      </c>
      <c r="BM327" s="75">
        <v>17400</v>
      </c>
      <c r="BN327" s="75">
        <v>221470</v>
      </c>
      <c r="BO327" s="75">
        <v>0</v>
      </c>
      <c r="BP327" s="75">
        <v>0</v>
      </c>
      <c r="BQ327" s="75">
        <v>37732</v>
      </c>
      <c r="BR327" s="75">
        <v>218673.77</v>
      </c>
      <c r="BS327" s="75">
        <v>7500</v>
      </c>
      <c r="BT327" s="75">
        <v>0</v>
      </c>
      <c r="BU327" s="75">
        <v>85400</v>
      </c>
      <c r="BV327" s="75">
        <v>0</v>
      </c>
      <c r="BW327" s="75">
        <v>644781.75</v>
      </c>
      <c r="BX327" s="75">
        <v>2035559.4</v>
      </c>
      <c r="BY327" s="76">
        <v>5097950</v>
      </c>
    </row>
    <row r="328" spans="1:77" x14ac:dyDescent="0.2">
      <c r="A328" s="73" t="s">
        <v>43</v>
      </c>
      <c r="B328" s="74" t="s">
        <v>851</v>
      </c>
      <c r="C328" s="73" t="s">
        <v>852</v>
      </c>
      <c r="D328" s="75">
        <v>321102.19</v>
      </c>
      <c r="E328" s="75">
        <v>0</v>
      </c>
      <c r="F328" s="75">
        <v>1112480.92</v>
      </c>
      <c r="G328" s="75">
        <v>139288.98000000001</v>
      </c>
      <c r="H328" s="75">
        <v>93778.17</v>
      </c>
      <c r="I328" s="75">
        <v>271420.71000000002</v>
      </c>
      <c r="J328" s="75">
        <v>632488.71</v>
      </c>
      <c r="K328" s="75">
        <v>404533.77</v>
      </c>
      <c r="L328" s="75">
        <v>63895.21</v>
      </c>
      <c r="M328" s="75">
        <v>1002919.37</v>
      </c>
      <c r="N328" s="75">
        <v>64231.360000000001</v>
      </c>
      <c r="O328" s="75">
        <v>180415.48</v>
      </c>
      <c r="P328" s="75">
        <v>123223.12</v>
      </c>
      <c r="Q328" s="75">
        <v>531142.82999999996</v>
      </c>
      <c r="R328" s="75">
        <v>27074.54</v>
      </c>
      <c r="S328" s="75">
        <v>285577.51</v>
      </c>
      <c r="T328" s="75">
        <v>161286.17000000001</v>
      </c>
      <c r="U328" s="75">
        <v>124118.52</v>
      </c>
      <c r="V328" s="75">
        <v>1219331.6100000001</v>
      </c>
      <c r="W328" s="75">
        <v>73103.570000000007</v>
      </c>
      <c r="X328" s="75">
        <v>195705.44</v>
      </c>
      <c r="Y328" s="75">
        <v>429767.03</v>
      </c>
      <c r="Z328" s="75">
        <v>82900.070000000007</v>
      </c>
      <c r="AA328" s="75">
        <v>205411.79</v>
      </c>
      <c r="AB328" s="75">
        <v>106939.75</v>
      </c>
      <c r="AC328" s="75">
        <v>61372.88</v>
      </c>
      <c r="AD328" s="75">
        <v>149599.13</v>
      </c>
      <c r="AE328" s="75">
        <v>460794.19</v>
      </c>
      <c r="AF328" s="75">
        <v>57844.83</v>
      </c>
      <c r="AG328" s="75">
        <v>56407.31</v>
      </c>
      <c r="AH328" s="75">
        <v>62383.14</v>
      </c>
      <c r="AI328" s="75">
        <v>62351.4</v>
      </c>
      <c r="AJ328" s="75">
        <v>66017.960000000006</v>
      </c>
      <c r="AK328" s="75">
        <v>35459.61</v>
      </c>
      <c r="AL328" s="75">
        <v>42126.11</v>
      </c>
      <c r="AM328" s="75">
        <v>68909.13</v>
      </c>
      <c r="AN328" s="75">
        <v>49890.53</v>
      </c>
      <c r="AO328" s="75">
        <v>49810.37</v>
      </c>
      <c r="AP328" s="75">
        <v>5424.5</v>
      </c>
      <c r="AQ328" s="75">
        <v>273950.51</v>
      </c>
      <c r="AR328" s="75">
        <v>41794.5</v>
      </c>
      <c r="AS328" s="75">
        <v>86085.15</v>
      </c>
      <c r="AT328" s="75">
        <v>42778.53</v>
      </c>
      <c r="AU328" s="75">
        <v>48141.51</v>
      </c>
      <c r="AV328" s="75">
        <v>36348.67</v>
      </c>
      <c r="AW328" s="75">
        <v>45566.9</v>
      </c>
      <c r="AX328" s="75">
        <v>312738.44</v>
      </c>
      <c r="AY328" s="75">
        <v>73252.66</v>
      </c>
      <c r="AZ328" s="75">
        <v>123724.8</v>
      </c>
      <c r="BA328" s="75">
        <v>62516.25</v>
      </c>
      <c r="BB328" s="75">
        <v>24448.49</v>
      </c>
      <c r="BC328" s="75">
        <v>11211.52</v>
      </c>
      <c r="BD328" s="75">
        <v>64413.760000000002</v>
      </c>
      <c r="BE328" s="75">
        <v>119532.57</v>
      </c>
      <c r="BF328" s="75">
        <v>45329.97</v>
      </c>
      <c r="BG328" s="75">
        <v>14442.9</v>
      </c>
      <c r="BH328" s="75">
        <v>69315.09</v>
      </c>
      <c r="BI328" s="75">
        <v>351121.86</v>
      </c>
      <c r="BJ328" s="75">
        <v>790597.3</v>
      </c>
      <c r="BK328" s="75">
        <v>70520.42</v>
      </c>
      <c r="BL328" s="75">
        <v>41835.29</v>
      </c>
      <c r="BM328" s="75">
        <v>62213.94</v>
      </c>
      <c r="BN328" s="75">
        <v>72474.77</v>
      </c>
      <c r="BO328" s="75">
        <v>38444.9</v>
      </c>
      <c r="BP328" s="75">
        <v>406022.85</v>
      </c>
      <c r="BQ328" s="75">
        <v>93735.45</v>
      </c>
      <c r="BR328" s="75">
        <v>119905.89</v>
      </c>
      <c r="BS328" s="75">
        <v>83465.759999999995</v>
      </c>
      <c r="BT328" s="75">
        <v>96359.95</v>
      </c>
      <c r="BU328" s="75">
        <v>235669.36</v>
      </c>
      <c r="BV328" s="75">
        <v>101811.04</v>
      </c>
      <c r="BW328" s="75">
        <v>66255.22</v>
      </c>
      <c r="BX328" s="75">
        <v>60307.14</v>
      </c>
      <c r="BY328" s="76"/>
    </row>
    <row r="329" spans="1:77" x14ac:dyDescent="0.2">
      <c r="A329" s="73" t="s">
        <v>43</v>
      </c>
      <c r="B329" s="74" t="s">
        <v>853</v>
      </c>
      <c r="C329" s="73" t="s">
        <v>830</v>
      </c>
      <c r="D329" s="87">
        <v>0</v>
      </c>
      <c r="E329" s="87">
        <v>0</v>
      </c>
      <c r="F329" s="87">
        <v>0</v>
      </c>
      <c r="G329" s="87">
        <v>0</v>
      </c>
      <c r="H329" s="87">
        <v>0</v>
      </c>
      <c r="I329" s="87">
        <v>0</v>
      </c>
      <c r="J329" s="87">
        <v>0</v>
      </c>
      <c r="K329" s="87">
        <v>0</v>
      </c>
      <c r="L329" s="87">
        <v>0</v>
      </c>
      <c r="M329" s="87">
        <v>0</v>
      </c>
      <c r="N329" s="87">
        <v>0</v>
      </c>
      <c r="O329" s="87">
        <v>0</v>
      </c>
      <c r="P329" s="87">
        <v>0</v>
      </c>
      <c r="Q329" s="87">
        <v>0</v>
      </c>
      <c r="R329" s="87">
        <v>0</v>
      </c>
      <c r="S329" s="87">
        <v>0</v>
      </c>
      <c r="T329" s="87">
        <v>0</v>
      </c>
      <c r="U329" s="87">
        <v>0</v>
      </c>
      <c r="V329" s="87">
        <v>0</v>
      </c>
      <c r="W329" s="87">
        <v>0</v>
      </c>
      <c r="X329" s="87">
        <v>0</v>
      </c>
      <c r="Y329" s="87">
        <v>0</v>
      </c>
      <c r="Z329" s="87">
        <v>0</v>
      </c>
      <c r="AA329" s="87">
        <v>0</v>
      </c>
      <c r="AB329" s="87">
        <v>0</v>
      </c>
      <c r="AC329" s="87">
        <v>0</v>
      </c>
      <c r="AD329" s="87">
        <v>0</v>
      </c>
      <c r="AE329" s="87">
        <v>0</v>
      </c>
      <c r="AF329" s="87">
        <v>0</v>
      </c>
      <c r="AG329" s="87">
        <v>0</v>
      </c>
      <c r="AH329" s="87">
        <v>0</v>
      </c>
      <c r="AI329" s="87">
        <v>0</v>
      </c>
      <c r="AJ329" s="87">
        <v>0</v>
      </c>
      <c r="AK329" s="87">
        <v>0</v>
      </c>
      <c r="AL329" s="87">
        <v>0</v>
      </c>
      <c r="AM329" s="87">
        <v>0</v>
      </c>
      <c r="AN329" s="87">
        <v>0</v>
      </c>
      <c r="AO329" s="87">
        <v>0</v>
      </c>
      <c r="AP329" s="87">
        <v>0</v>
      </c>
      <c r="AQ329" s="87">
        <v>0</v>
      </c>
      <c r="AR329" s="87">
        <v>0</v>
      </c>
      <c r="AS329" s="87">
        <v>0</v>
      </c>
      <c r="AT329" s="87">
        <v>0</v>
      </c>
      <c r="AU329" s="87">
        <v>0</v>
      </c>
      <c r="AV329" s="87">
        <v>0</v>
      </c>
      <c r="AW329" s="87">
        <v>0</v>
      </c>
      <c r="AX329" s="87">
        <v>0</v>
      </c>
      <c r="AY329" s="87">
        <v>0</v>
      </c>
      <c r="AZ329" s="87">
        <v>0</v>
      </c>
      <c r="BA329" s="87">
        <v>0</v>
      </c>
      <c r="BB329" s="87">
        <v>0</v>
      </c>
      <c r="BC329" s="87">
        <v>0</v>
      </c>
      <c r="BD329" s="87">
        <v>0</v>
      </c>
      <c r="BE329" s="87">
        <v>0</v>
      </c>
      <c r="BF329" s="87">
        <v>0</v>
      </c>
      <c r="BG329" s="87">
        <v>0</v>
      </c>
      <c r="BH329" s="87">
        <v>0</v>
      </c>
      <c r="BI329" s="87">
        <v>0</v>
      </c>
      <c r="BJ329" s="87">
        <v>0</v>
      </c>
      <c r="BK329" s="87">
        <v>0</v>
      </c>
      <c r="BL329" s="87">
        <v>0</v>
      </c>
      <c r="BM329" s="87">
        <v>0</v>
      </c>
      <c r="BN329" s="87">
        <v>0</v>
      </c>
      <c r="BO329" s="87">
        <v>0</v>
      </c>
      <c r="BP329" s="87">
        <v>0</v>
      </c>
      <c r="BQ329" s="87">
        <v>0</v>
      </c>
      <c r="BR329" s="87">
        <v>0</v>
      </c>
      <c r="BS329" s="87">
        <v>0</v>
      </c>
      <c r="BT329" s="87">
        <v>0</v>
      </c>
      <c r="BU329" s="87">
        <v>0</v>
      </c>
      <c r="BV329" s="87">
        <v>0</v>
      </c>
      <c r="BW329" s="87">
        <v>0</v>
      </c>
      <c r="BX329" s="87">
        <v>0</v>
      </c>
      <c r="BY329" s="76">
        <v>13325831.279999999</v>
      </c>
    </row>
    <row r="330" spans="1:77" x14ac:dyDescent="0.2">
      <c r="A330" s="73" t="s">
        <v>43</v>
      </c>
      <c r="B330" s="74" t="s">
        <v>854</v>
      </c>
      <c r="C330" s="73" t="s">
        <v>832</v>
      </c>
      <c r="D330" s="75">
        <v>0</v>
      </c>
      <c r="E330" s="75">
        <v>0</v>
      </c>
      <c r="F330" s="75">
        <v>0</v>
      </c>
      <c r="G330" s="75">
        <v>0</v>
      </c>
      <c r="H330" s="75">
        <v>0</v>
      </c>
      <c r="I330" s="75">
        <v>0</v>
      </c>
      <c r="J330" s="75">
        <v>0</v>
      </c>
      <c r="K330" s="75">
        <v>0</v>
      </c>
      <c r="L330" s="75">
        <v>0</v>
      </c>
      <c r="M330" s="75">
        <v>5600</v>
      </c>
      <c r="N330" s="75">
        <v>0</v>
      </c>
      <c r="O330" s="75">
        <v>0</v>
      </c>
      <c r="P330" s="75">
        <v>0</v>
      </c>
      <c r="Q330" s="75">
        <v>0</v>
      </c>
      <c r="R330" s="75">
        <v>0</v>
      </c>
      <c r="S330" s="75">
        <v>0</v>
      </c>
      <c r="T330" s="75">
        <v>0</v>
      </c>
      <c r="U330" s="75">
        <v>0</v>
      </c>
      <c r="V330" s="75">
        <v>108575</v>
      </c>
      <c r="W330" s="75">
        <v>11140</v>
      </c>
      <c r="X330" s="75">
        <v>0</v>
      </c>
      <c r="Y330" s="75">
        <v>0</v>
      </c>
      <c r="Z330" s="75">
        <v>0</v>
      </c>
      <c r="AA330" s="75">
        <v>0</v>
      </c>
      <c r="AB330" s="75">
        <v>0</v>
      </c>
      <c r="AC330" s="75">
        <v>0</v>
      </c>
      <c r="AD330" s="75">
        <v>5200</v>
      </c>
      <c r="AE330" s="75">
        <v>102621.17</v>
      </c>
      <c r="AF330" s="75">
        <v>0</v>
      </c>
      <c r="AG330" s="75">
        <v>0</v>
      </c>
      <c r="AH330" s="75">
        <v>0</v>
      </c>
      <c r="AI330" s="75">
        <v>0</v>
      </c>
      <c r="AJ330" s="75">
        <v>0</v>
      </c>
      <c r="AK330" s="75">
        <v>1850</v>
      </c>
      <c r="AL330" s="75">
        <v>0</v>
      </c>
      <c r="AM330" s="75">
        <v>0</v>
      </c>
      <c r="AN330" s="75">
        <v>0</v>
      </c>
      <c r="AO330" s="75">
        <v>0</v>
      </c>
      <c r="AP330" s="75">
        <v>0</v>
      </c>
      <c r="AQ330" s="75">
        <v>0</v>
      </c>
      <c r="AR330" s="75">
        <v>0</v>
      </c>
      <c r="AS330" s="75">
        <v>0</v>
      </c>
      <c r="AT330" s="75">
        <v>0</v>
      </c>
      <c r="AU330" s="75">
        <v>2979</v>
      </c>
      <c r="AV330" s="75">
        <v>0</v>
      </c>
      <c r="AW330" s="75">
        <v>9595</v>
      </c>
      <c r="AX330" s="75">
        <v>0</v>
      </c>
      <c r="AY330" s="75">
        <v>0</v>
      </c>
      <c r="AZ330" s="75">
        <v>3000</v>
      </c>
      <c r="BA330" s="75">
        <v>0</v>
      </c>
      <c r="BB330" s="75">
        <v>0</v>
      </c>
      <c r="BC330" s="75">
        <v>0</v>
      </c>
      <c r="BD330" s="75">
        <v>0</v>
      </c>
      <c r="BE330" s="75">
        <v>0</v>
      </c>
      <c r="BF330" s="75">
        <v>0</v>
      </c>
      <c r="BG330" s="75">
        <v>0</v>
      </c>
      <c r="BH330" s="75">
        <v>0</v>
      </c>
      <c r="BI330" s="75">
        <v>0</v>
      </c>
      <c r="BJ330" s="75">
        <v>0</v>
      </c>
      <c r="BK330" s="75">
        <v>0</v>
      </c>
      <c r="BL330" s="75">
        <v>0</v>
      </c>
      <c r="BM330" s="75">
        <v>0</v>
      </c>
      <c r="BN330" s="75">
        <v>0</v>
      </c>
      <c r="BO330" s="75">
        <v>0</v>
      </c>
      <c r="BP330" s="75">
        <v>0</v>
      </c>
      <c r="BQ330" s="75">
        <v>0</v>
      </c>
      <c r="BR330" s="75">
        <v>0</v>
      </c>
      <c r="BS330" s="75">
        <v>0</v>
      </c>
      <c r="BT330" s="75">
        <v>0</v>
      </c>
      <c r="BU330" s="75">
        <v>0</v>
      </c>
      <c r="BV330" s="75">
        <v>0</v>
      </c>
      <c r="BW330" s="75">
        <v>4000</v>
      </c>
      <c r="BX330" s="75">
        <v>130</v>
      </c>
      <c r="BY330" s="76">
        <v>83660933.979999989</v>
      </c>
    </row>
    <row r="331" spans="1:77" x14ac:dyDescent="0.2">
      <c r="A331" s="73" t="s">
        <v>43</v>
      </c>
      <c r="B331" s="74" t="s">
        <v>855</v>
      </c>
      <c r="C331" s="73" t="s">
        <v>856</v>
      </c>
      <c r="D331" s="75">
        <v>0</v>
      </c>
      <c r="E331" s="75">
        <v>0</v>
      </c>
      <c r="F331" s="75">
        <v>4500</v>
      </c>
      <c r="G331" s="75">
        <v>0</v>
      </c>
      <c r="H331" s="75">
        <v>0</v>
      </c>
      <c r="I331" s="75">
        <v>0</v>
      </c>
      <c r="J331" s="75">
        <v>0</v>
      </c>
      <c r="K331" s="75">
        <v>0</v>
      </c>
      <c r="L331" s="75">
        <v>0</v>
      </c>
      <c r="M331" s="75">
        <v>0</v>
      </c>
      <c r="N331" s="75">
        <v>0</v>
      </c>
      <c r="O331" s="75">
        <v>0</v>
      </c>
      <c r="P331" s="75">
        <v>0</v>
      </c>
      <c r="Q331" s="75">
        <v>0</v>
      </c>
      <c r="R331" s="75">
        <v>0</v>
      </c>
      <c r="S331" s="75">
        <v>0</v>
      </c>
      <c r="T331" s="75">
        <v>0</v>
      </c>
      <c r="U331" s="75">
        <v>0</v>
      </c>
      <c r="V331" s="75">
        <v>0</v>
      </c>
      <c r="W331" s="75">
        <v>0</v>
      </c>
      <c r="X331" s="75">
        <v>0</v>
      </c>
      <c r="Y331" s="75">
        <v>0</v>
      </c>
      <c r="Z331" s="75">
        <v>0</v>
      </c>
      <c r="AA331" s="75">
        <v>0</v>
      </c>
      <c r="AB331" s="75">
        <v>1528</v>
      </c>
      <c r="AC331" s="75">
        <v>0</v>
      </c>
      <c r="AD331" s="75">
        <v>0</v>
      </c>
      <c r="AE331" s="75">
        <v>0</v>
      </c>
      <c r="AF331" s="75">
        <v>0</v>
      </c>
      <c r="AG331" s="75">
        <v>0</v>
      </c>
      <c r="AH331" s="75">
        <v>0</v>
      </c>
      <c r="AI331" s="75">
        <v>0</v>
      </c>
      <c r="AJ331" s="75">
        <v>0</v>
      </c>
      <c r="AK331" s="75">
        <v>0</v>
      </c>
      <c r="AL331" s="75">
        <v>0</v>
      </c>
      <c r="AM331" s="75">
        <v>0</v>
      </c>
      <c r="AN331" s="75">
        <v>0</v>
      </c>
      <c r="AO331" s="75">
        <v>0</v>
      </c>
      <c r="AP331" s="75">
        <v>0</v>
      </c>
      <c r="AQ331" s="75">
        <v>0</v>
      </c>
      <c r="AR331" s="75">
        <v>0</v>
      </c>
      <c r="AS331" s="75">
        <v>0</v>
      </c>
      <c r="AT331" s="75">
        <v>0</v>
      </c>
      <c r="AU331" s="75">
        <v>0</v>
      </c>
      <c r="AV331" s="75">
        <v>0</v>
      </c>
      <c r="AW331" s="75">
        <v>0</v>
      </c>
      <c r="AX331" s="75">
        <v>0</v>
      </c>
      <c r="AY331" s="75">
        <v>0</v>
      </c>
      <c r="AZ331" s="75">
        <v>0</v>
      </c>
      <c r="BA331" s="75">
        <v>0</v>
      </c>
      <c r="BB331" s="75">
        <v>0</v>
      </c>
      <c r="BC331" s="75">
        <v>0</v>
      </c>
      <c r="BD331" s="75">
        <v>0</v>
      </c>
      <c r="BE331" s="75">
        <v>0</v>
      </c>
      <c r="BF331" s="75">
        <v>0</v>
      </c>
      <c r="BG331" s="75">
        <v>0</v>
      </c>
      <c r="BH331" s="75">
        <v>0</v>
      </c>
      <c r="BI331" s="75">
        <v>0</v>
      </c>
      <c r="BJ331" s="75">
        <v>0</v>
      </c>
      <c r="BK331" s="75">
        <v>0</v>
      </c>
      <c r="BL331" s="75">
        <v>0</v>
      </c>
      <c r="BM331" s="75">
        <v>0</v>
      </c>
      <c r="BN331" s="75">
        <v>0</v>
      </c>
      <c r="BO331" s="75">
        <v>15370</v>
      </c>
      <c r="BP331" s="75">
        <v>0</v>
      </c>
      <c r="BQ331" s="75">
        <v>0</v>
      </c>
      <c r="BR331" s="75">
        <v>0</v>
      </c>
      <c r="BS331" s="75">
        <v>0</v>
      </c>
      <c r="BT331" s="75">
        <v>0</v>
      </c>
      <c r="BU331" s="75">
        <v>0</v>
      </c>
      <c r="BV331" s="75">
        <v>0</v>
      </c>
      <c r="BW331" s="75">
        <v>0</v>
      </c>
      <c r="BX331" s="75">
        <v>0</v>
      </c>
      <c r="BY331" s="76">
        <v>59351071.569999993</v>
      </c>
    </row>
    <row r="332" spans="1:77" x14ac:dyDescent="0.2">
      <c r="A332" s="73" t="s">
        <v>43</v>
      </c>
      <c r="B332" s="74" t="s">
        <v>857</v>
      </c>
      <c r="C332" s="73" t="s">
        <v>858</v>
      </c>
      <c r="D332" s="75">
        <v>17507446.699999999</v>
      </c>
      <c r="E332" s="75">
        <v>5700662.5</v>
      </c>
      <c r="F332" s="75">
        <v>0</v>
      </c>
      <c r="G332" s="75">
        <v>2521.1999999999998</v>
      </c>
      <c r="H332" s="75">
        <v>575300</v>
      </c>
      <c r="I332" s="75">
        <v>0</v>
      </c>
      <c r="J332" s="75">
        <v>19000295.920000002</v>
      </c>
      <c r="K332" s="75">
        <v>500500</v>
      </c>
      <c r="L332" s="75">
        <v>0</v>
      </c>
      <c r="M332" s="75">
        <v>27558.36</v>
      </c>
      <c r="N332" s="75">
        <v>5042.3999999999996</v>
      </c>
      <c r="O332" s="75">
        <v>12522.3</v>
      </c>
      <c r="P332" s="75">
        <v>0</v>
      </c>
      <c r="Q332" s="75">
        <v>33271.14</v>
      </c>
      <c r="R332" s="75">
        <v>0</v>
      </c>
      <c r="S332" s="75">
        <v>5042.3999999999996</v>
      </c>
      <c r="T332" s="75">
        <v>2417529</v>
      </c>
      <c r="U332" s="75">
        <v>0</v>
      </c>
      <c r="V332" s="75">
        <v>19717722.899999999</v>
      </c>
      <c r="W332" s="75">
        <v>0</v>
      </c>
      <c r="X332" s="75">
        <v>35296.800000000003</v>
      </c>
      <c r="Y332" s="75">
        <v>12113.2</v>
      </c>
      <c r="Z332" s="75">
        <v>5400</v>
      </c>
      <c r="AA332" s="75">
        <v>0</v>
      </c>
      <c r="AB332" s="75">
        <v>0</v>
      </c>
      <c r="AC332" s="75">
        <v>867939.98</v>
      </c>
      <c r="AD332" s="75">
        <v>1288356.6399999999</v>
      </c>
      <c r="AE332" s="75">
        <v>19306398.16</v>
      </c>
      <c r="AF332" s="75">
        <v>10655.28</v>
      </c>
      <c r="AG332" s="75">
        <v>0</v>
      </c>
      <c r="AH332" s="75">
        <v>0</v>
      </c>
      <c r="AI332" s="75">
        <v>0</v>
      </c>
      <c r="AJ332" s="75">
        <v>0</v>
      </c>
      <c r="AK332" s="75">
        <v>0</v>
      </c>
      <c r="AL332" s="75">
        <v>11448.96</v>
      </c>
      <c r="AM332" s="75">
        <v>14560.08</v>
      </c>
      <c r="AN332" s="75">
        <v>0</v>
      </c>
      <c r="AO332" s="75">
        <v>0</v>
      </c>
      <c r="AP332" s="75">
        <v>0</v>
      </c>
      <c r="AQ332" s="75">
        <v>9367787.0999999996</v>
      </c>
      <c r="AR332" s="75">
        <v>0</v>
      </c>
      <c r="AS332" s="75">
        <v>7563.6</v>
      </c>
      <c r="AT332" s="75">
        <v>0</v>
      </c>
      <c r="AU332" s="75">
        <v>0</v>
      </c>
      <c r="AV332" s="75">
        <v>0</v>
      </c>
      <c r="AW332" s="75">
        <v>0</v>
      </c>
      <c r="AX332" s="75">
        <v>16932993.190000001</v>
      </c>
      <c r="AY332" s="75">
        <v>809035</v>
      </c>
      <c r="AZ332" s="75">
        <v>0</v>
      </c>
      <c r="BA332" s="75">
        <v>0</v>
      </c>
      <c r="BB332" s="75">
        <v>3041133</v>
      </c>
      <c r="BC332" s="75">
        <v>0</v>
      </c>
      <c r="BD332" s="75">
        <v>0</v>
      </c>
      <c r="BE332" s="75">
        <v>0</v>
      </c>
      <c r="BF332" s="75">
        <v>0</v>
      </c>
      <c r="BG332" s="75">
        <v>0</v>
      </c>
      <c r="BH332" s="75">
        <v>0</v>
      </c>
      <c r="BI332" s="75">
        <v>18884101.16</v>
      </c>
      <c r="BJ332" s="75">
        <v>37467.300000000003</v>
      </c>
      <c r="BK332" s="75">
        <v>0</v>
      </c>
      <c r="BL332" s="75">
        <v>1152800</v>
      </c>
      <c r="BM332" s="75">
        <v>0</v>
      </c>
      <c r="BN332" s="75">
        <v>0</v>
      </c>
      <c r="BO332" s="75">
        <v>591904.44999999995</v>
      </c>
      <c r="BP332" s="75">
        <v>9935766.4600000009</v>
      </c>
      <c r="BQ332" s="75">
        <v>0</v>
      </c>
      <c r="BR332" s="75">
        <v>0</v>
      </c>
      <c r="BS332" s="75">
        <v>0</v>
      </c>
      <c r="BT332" s="75">
        <v>0</v>
      </c>
      <c r="BU332" s="75">
        <v>0</v>
      </c>
      <c r="BV332" s="75">
        <v>0</v>
      </c>
      <c r="BW332" s="75">
        <v>0</v>
      </c>
      <c r="BX332" s="75">
        <v>0</v>
      </c>
      <c r="BY332" s="76">
        <v>23451000</v>
      </c>
    </row>
    <row r="333" spans="1:77" x14ac:dyDescent="0.2">
      <c r="A333" s="73" t="s">
        <v>43</v>
      </c>
      <c r="B333" s="74" t="s">
        <v>859</v>
      </c>
      <c r="C333" s="73" t="s">
        <v>860</v>
      </c>
      <c r="D333" s="75">
        <v>0</v>
      </c>
      <c r="E333" s="75">
        <v>0</v>
      </c>
      <c r="F333" s="75">
        <v>0</v>
      </c>
      <c r="G333" s="75">
        <v>0</v>
      </c>
      <c r="H333" s="75">
        <v>0</v>
      </c>
      <c r="I333" s="75">
        <v>0</v>
      </c>
      <c r="J333" s="75">
        <v>108300</v>
      </c>
      <c r="K333" s="75">
        <v>0</v>
      </c>
      <c r="L333" s="75">
        <v>0</v>
      </c>
      <c r="M333" s="75">
        <v>0</v>
      </c>
      <c r="N333" s="75">
        <v>0</v>
      </c>
      <c r="O333" s="75">
        <v>0</v>
      </c>
      <c r="P333" s="75">
        <v>0</v>
      </c>
      <c r="Q333" s="75">
        <v>0</v>
      </c>
      <c r="R333" s="75">
        <v>0</v>
      </c>
      <c r="S333" s="75">
        <v>0</v>
      </c>
      <c r="T333" s="75">
        <v>0</v>
      </c>
      <c r="U333" s="75">
        <v>0</v>
      </c>
      <c r="V333" s="75">
        <v>0</v>
      </c>
      <c r="W333" s="75">
        <v>0</v>
      </c>
      <c r="X333" s="75">
        <v>0</v>
      </c>
      <c r="Y333" s="75">
        <v>0</v>
      </c>
      <c r="Z333" s="75">
        <v>0</v>
      </c>
      <c r="AA333" s="75">
        <v>0</v>
      </c>
      <c r="AB333" s="75">
        <v>0</v>
      </c>
      <c r="AC333" s="75">
        <v>0</v>
      </c>
      <c r="AD333" s="75">
        <v>0</v>
      </c>
      <c r="AE333" s="75">
        <v>16023000</v>
      </c>
      <c r="AF333" s="75">
        <v>0</v>
      </c>
      <c r="AG333" s="75">
        <v>0</v>
      </c>
      <c r="AH333" s="75">
        <v>0</v>
      </c>
      <c r="AI333" s="75">
        <v>0</v>
      </c>
      <c r="AJ333" s="75">
        <v>0</v>
      </c>
      <c r="AK333" s="75">
        <v>0</v>
      </c>
      <c r="AL333" s="75">
        <v>0</v>
      </c>
      <c r="AM333" s="75">
        <v>0</v>
      </c>
      <c r="AN333" s="75">
        <v>0</v>
      </c>
      <c r="AO333" s="75">
        <v>0</v>
      </c>
      <c r="AP333" s="75">
        <v>0</v>
      </c>
      <c r="AQ333" s="75">
        <v>72000</v>
      </c>
      <c r="AR333" s="75">
        <v>0</v>
      </c>
      <c r="AS333" s="75">
        <v>0</v>
      </c>
      <c r="AT333" s="75">
        <v>0</v>
      </c>
      <c r="AU333" s="75">
        <v>0</v>
      </c>
      <c r="AV333" s="75">
        <v>0</v>
      </c>
      <c r="AW333" s="75">
        <v>0</v>
      </c>
      <c r="AX333" s="75">
        <v>13083000</v>
      </c>
      <c r="AY333" s="75">
        <v>0</v>
      </c>
      <c r="AZ333" s="75">
        <v>0</v>
      </c>
      <c r="BA333" s="75">
        <v>0</v>
      </c>
      <c r="BB333" s="75">
        <v>0</v>
      </c>
      <c r="BC333" s="75">
        <v>0</v>
      </c>
      <c r="BD333" s="75">
        <v>0</v>
      </c>
      <c r="BE333" s="75">
        <v>0</v>
      </c>
      <c r="BF333" s="75">
        <v>0</v>
      </c>
      <c r="BG333" s="75">
        <v>0</v>
      </c>
      <c r="BH333" s="75">
        <v>0</v>
      </c>
      <c r="BI333" s="75">
        <v>135000</v>
      </c>
      <c r="BJ333" s="75">
        <v>0</v>
      </c>
      <c r="BK333" s="75">
        <v>0</v>
      </c>
      <c r="BL333" s="75">
        <v>0</v>
      </c>
      <c r="BM333" s="75">
        <v>0</v>
      </c>
      <c r="BN333" s="75">
        <v>0</v>
      </c>
      <c r="BO333" s="75">
        <v>0</v>
      </c>
      <c r="BP333" s="75">
        <v>0</v>
      </c>
      <c r="BQ333" s="75">
        <v>0</v>
      </c>
      <c r="BR333" s="75">
        <v>0</v>
      </c>
      <c r="BS333" s="75">
        <v>0</v>
      </c>
      <c r="BT333" s="75">
        <v>0</v>
      </c>
      <c r="BU333" s="75">
        <v>0</v>
      </c>
      <c r="BV333" s="75">
        <v>0</v>
      </c>
      <c r="BW333" s="75">
        <v>0</v>
      </c>
      <c r="BX333" s="75">
        <v>0</v>
      </c>
      <c r="BY333" s="76">
        <v>17812379.009999998</v>
      </c>
    </row>
    <row r="334" spans="1:77" x14ac:dyDescent="0.2">
      <c r="A334" s="73" t="s">
        <v>43</v>
      </c>
      <c r="B334" s="74" t="s">
        <v>861</v>
      </c>
      <c r="C334" s="73" t="s">
        <v>862</v>
      </c>
      <c r="D334" s="75">
        <v>0</v>
      </c>
      <c r="E334" s="75">
        <v>0</v>
      </c>
      <c r="F334" s="75">
        <v>0</v>
      </c>
      <c r="G334" s="75">
        <v>0</v>
      </c>
      <c r="H334" s="75">
        <v>0</v>
      </c>
      <c r="I334" s="75">
        <v>0</v>
      </c>
      <c r="J334" s="75">
        <v>0</v>
      </c>
      <c r="K334" s="75">
        <v>0</v>
      </c>
      <c r="L334" s="75">
        <v>0</v>
      </c>
      <c r="M334" s="75">
        <v>0</v>
      </c>
      <c r="N334" s="75">
        <v>0</v>
      </c>
      <c r="O334" s="75">
        <v>0</v>
      </c>
      <c r="P334" s="75">
        <v>0</v>
      </c>
      <c r="Q334" s="75">
        <v>0</v>
      </c>
      <c r="R334" s="75">
        <v>0</v>
      </c>
      <c r="S334" s="75">
        <v>0</v>
      </c>
      <c r="T334" s="75">
        <v>0</v>
      </c>
      <c r="U334" s="75">
        <v>0</v>
      </c>
      <c r="V334" s="75">
        <v>14940</v>
      </c>
      <c r="W334" s="75">
        <v>0</v>
      </c>
      <c r="X334" s="75">
        <v>0</v>
      </c>
      <c r="Y334" s="75">
        <v>0</v>
      </c>
      <c r="Z334" s="75">
        <v>0</v>
      </c>
      <c r="AA334" s="75">
        <v>0</v>
      </c>
      <c r="AB334" s="75">
        <v>0</v>
      </c>
      <c r="AC334" s="75">
        <v>0</v>
      </c>
      <c r="AD334" s="75">
        <v>0</v>
      </c>
      <c r="AE334" s="75">
        <v>0</v>
      </c>
      <c r="AF334" s="75">
        <v>0</v>
      </c>
      <c r="AG334" s="75">
        <v>0</v>
      </c>
      <c r="AH334" s="75">
        <v>0</v>
      </c>
      <c r="AI334" s="75">
        <v>0</v>
      </c>
      <c r="AJ334" s="75">
        <v>0</v>
      </c>
      <c r="AK334" s="75">
        <v>0</v>
      </c>
      <c r="AL334" s="75">
        <v>0</v>
      </c>
      <c r="AM334" s="75">
        <v>0</v>
      </c>
      <c r="AN334" s="75">
        <v>0</v>
      </c>
      <c r="AO334" s="75">
        <v>0</v>
      </c>
      <c r="AP334" s="75">
        <v>0</v>
      </c>
      <c r="AQ334" s="75">
        <v>0</v>
      </c>
      <c r="AR334" s="75">
        <v>0</v>
      </c>
      <c r="AS334" s="75">
        <v>0</v>
      </c>
      <c r="AT334" s="75">
        <v>0</v>
      </c>
      <c r="AU334" s="75">
        <v>0</v>
      </c>
      <c r="AV334" s="75">
        <v>0</v>
      </c>
      <c r="AW334" s="75">
        <v>0</v>
      </c>
      <c r="AX334" s="75">
        <v>0</v>
      </c>
      <c r="AY334" s="75">
        <v>0</v>
      </c>
      <c r="AZ334" s="75">
        <v>0</v>
      </c>
      <c r="BA334" s="75">
        <v>0</v>
      </c>
      <c r="BB334" s="75">
        <v>0</v>
      </c>
      <c r="BC334" s="75">
        <v>0</v>
      </c>
      <c r="BD334" s="75">
        <v>0</v>
      </c>
      <c r="BE334" s="75">
        <v>0</v>
      </c>
      <c r="BF334" s="75">
        <v>0</v>
      </c>
      <c r="BG334" s="75">
        <v>0</v>
      </c>
      <c r="BH334" s="75">
        <v>0</v>
      </c>
      <c r="BI334" s="75">
        <v>0</v>
      </c>
      <c r="BJ334" s="75">
        <v>0</v>
      </c>
      <c r="BK334" s="75">
        <v>0</v>
      </c>
      <c r="BL334" s="75">
        <v>0</v>
      </c>
      <c r="BM334" s="75">
        <v>0</v>
      </c>
      <c r="BN334" s="75">
        <v>0</v>
      </c>
      <c r="BO334" s="75">
        <v>0</v>
      </c>
      <c r="BP334" s="75">
        <v>0</v>
      </c>
      <c r="BQ334" s="75">
        <v>0</v>
      </c>
      <c r="BR334" s="75">
        <v>0</v>
      </c>
      <c r="BS334" s="75">
        <v>0</v>
      </c>
      <c r="BT334" s="75">
        <v>0</v>
      </c>
      <c r="BU334" s="75">
        <v>0</v>
      </c>
      <c r="BV334" s="75">
        <v>0</v>
      </c>
      <c r="BW334" s="75">
        <v>0</v>
      </c>
      <c r="BX334" s="75">
        <v>0</v>
      </c>
      <c r="BY334" s="76"/>
    </row>
    <row r="335" spans="1:77" x14ac:dyDescent="0.2">
      <c r="A335" s="73" t="s">
        <v>43</v>
      </c>
      <c r="B335" s="74" t="s">
        <v>863</v>
      </c>
      <c r="C335" s="73" t="s">
        <v>864</v>
      </c>
      <c r="D335" s="75">
        <v>9534252.3100000005</v>
      </c>
      <c r="E335" s="75">
        <v>2793737.3</v>
      </c>
      <c r="F335" s="75">
        <v>2486767.06</v>
      </c>
      <c r="G335" s="75">
        <v>1406431.99</v>
      </c>
      <c r="H335" s="75">
        <v>924369.72</v>
      </c>
      <c r="I335" s="75">
        <v>373737.18</v>
      </c>
      <c r="J335" s="75">
        <v>18271694.210000001</v>
      </c>
      <c r="K335" s="75">
        <v>1506962.3</v>
      </c>
      <c r="L335" s="75">
        <v>777706.82</v>
      </c>
      <c r="M335" s="75">
        <v>3806961.56</v>
      </c>
      <c r="N335" s="75">
        <v>458946.1</v>
      </c>
      <c r="O335" s="75">
        <v>1909742.3</v>
      </c>
      <c r="P335" s="75">
        <v>3475480.3</v>
      </c>
      <c r="Q335" s="75">
        <v>2384992.9500000002</v>
      </c>
      <c r="R335" s="75">
        <v>332620.32</v>
      </c>
      <c r="S335" s="75">
        <v>897611.05</v>
      </c>
      <c r="T335" s="75">
        <v>1133640.69</v>
      </c>
      <c r="U335" s="75">
        <v>377277.8</v>
      </c>
      <c r="V335" s="75">
        <v>11978852.83</v>
      </c>
      <c r="W335" s="75">
        <v>2846368</v>
      </c>
      <c r="X335" s="75">
        <v>1343723.94</v>
      </c>
      <c r="Y335" s="75">
        <v>2132838.2999999998</v>
      </c>
      <c r="Z335" s="75">
        <v>798602.28</v>
      </c>
      <c r="AA335" s="75">
        <v>1307141.5</v>
      </c>
      <c r="AB335" s="75">
        <v>675175.64</v>
      </c>
      <c r="AC335" s="75">
        <v>338293.74</v>
      </c>
      <c r="AD335" s="75">
        <v>120150</v>
      </c>
      <c r="AE335" s="75">
        <v>13993865.73</v>
      </c>
      <c r="AF335" s="75">
        <v>756870.3</v>
      </c>
      <c r="AG335" s="75">
        <v>543926</v>
      </c>
      <c r="AH335" s="75">
        <v>584522.80000000005</v>
      </c>
      <c r="AI335" s="75">
        <v>565527.91</v>
      </c>
      <c r="AJ335" s="75">
        <v>589505.64</v>
      </c>
      <c r="AK335" s="75">
        <v>581963.85</v>
      </c>
      <c r="AL335" s="75">
        <v>570603.85</v>
      </c>
      <c r="AM335" s="75">
        <v>961024.15</v>
      </c>
      <c r="AN335" s="75">
        <v>524896.9</v>
      </c>
      <c r="AO335" s="75">
        <v>671356.58</v>
      </c>
      <c r="AP335" s="75">
        <v>412617.67</v>
      </c>
      <c r="AQ335" s="75">
        <v>4749561.54</v>
      </c>
      <c r="AR335" s="75">
        <v>303758.7</v>
      </c>
      <c r="AS335" s="75">
        <v>494478.5</v>
      </c>
      <c r="AT335" s="75">
        <v>493143.1</v>
      </c>
      <c r="AU335" s="75">
        <v>410637.2</v>
      </c>
      <c r="AV335" s="75">
        <v>144627.5</v>
      </c>
      <c r="AW335" s="75">
        <v>369117.7</v>
      </c>
      <c r="AX335" s="75">
        <v>9738733.5800000001</v>
      </c>
      <c r="AY335" s="75">
        <v>727136.58</v>
      </c>
      <c r="AZ335" s="75">
        <v>622823.4</v>
      </c>
      <c r="BA335" s="75">
        <v>0</v>
      </c>
      <c r="BB335" s="75">
        <v>1274815.48</v>
      </c>
      <c r="BC335" s="75">
        <v>0</v>
      </c>
      <c r="BD335" s="75">
        <v>0</v>
      </c>
      <c r="BE335" s="75">
        <v>1449003.89</v>
      </c>
      <c r="BF335" s="75">
        <v>774472.95</v>
      </c>
      <c r="BG335" s="75">
        <v>0</v>
      </c>
      <c r="BH335" s="75">
        <v>222404.37</v>
      </c>
      <c r="BI335" s="75">
        <v>57230724.140000001</v>
      </c>
      <c r="BJ335" s="75">
        <v>1976045.89</v>
      </c>
      <c r="BK335" s="75">
        <v>892978.21</v>
      </c>
      <c r="BL335" s="75">
        <v>550544.91</v>
      </c>
      <c r="BM335" s="75">
        <v>856547.5</v>
      </c>
      <c r="BN335" s="75">
        <v>1112485.8999999999</v>
      </c>
      <c r="BO335" s="75">
        <v>0</v>
      </c>
      <c r="BP335" s="75">
        <v>5192998.03</v>
      </c>
      <c r="BQ335" s="75">
        <v>522303.05</v>
      </c>
      <c r="BR335" s="75">
        <v>550495.15</v>
      </c>
      <c r="BS335" s="75">
        <v>921058.65</v>
      </c>
      <c r="BT335" s="75">
        <v>900920.88</v>
      </c>
      <c r="BU335" s="75">
        <v>1671679.96</v>
      </c>
      <c r="BV335" s="75">
        <v>695924.9</v>
      </c>
      <c r="BW335" s="75">
        <v>259227.85</v>
      </c>
      <c r="BX335" s="75">
        <v>297030.37</v>
      </c>
      <c r="BY335" s="76">
        <v>420221.92</v>
      </c>
    </row>
    <row r="336" spans="1:77" x14ac:dyDescent="0.2">
      <c r="A336" s="73" t="s">
        <v>43</v>
      </c>
      <c r="B336" s="74" t="s">
        <v>865</v>
      </c>
      <c r="C336" s="73" t="s">
        <v>866</v>
      </c>
      <c r="D336" s="87">
        <v>0</v>
      </c>
      <c r="E336" s="87">
        <v>0</v>
      </c>
      <c r="F336" s="87">
        <v>0</v>
      </c>
      <c r="G336" s="87">
        <v>0</v>
      </c>
      <c r="H336" s="87">
        <v>0</v>
      </c>
      <c r="I336" s="87">
        <v>0</v>
      </c>
      <c r="J336" s="87">
        <v>0</v>
      </c>
      <c r="K336" s="87">
        <v>0</v>
      </c>
      <c r="L336" s="87">
        <v>0</v>
      </c>
      <c r="M336" s="87">
        <v>0</v>
      </c>
      <c r="N336" s="87">
        <v>0</v>
      </c>
      <c r="O336" s="87">
        <v>0</v>
      </c>
      <c r="P336" s="87">
        <v>0</v>
      </c>
      <c r="Q336" s="87">
        <v>0</v>
      </c>
      <c r="R336" s="87">
        <v>0</v>
      </c>
      <c r="S336" s="87">
        <v>0</v>
      </c>
      <c r="T336" s="87">
        <v>0</v>
      </c>
      <c r="U336" s="87">
        <v>0</v>
      </c>
      <c r="V336" s="87">
        <v>0</v>
      </c>
      <c r="W336" s="87">
        <v>0</v>
      </c>
      <c r="X336" s="87">
        <v>0</v>
      </c>
      <c r="Y336" s="87">
        <v>0</v>
      </c>
      <c r="Z336" s="87">
        <v>0</v>
      </c>
      <c r="AA336" s="87">
        <v>0</v>
      </c>
      <c r="AB336" s="87">
        <v>0</v>
      </c>
      <c r="AC336" s="87">
        <v>0</v>
      </c>
      <c r="AD336" s="87">
        <v>0</v>
      </c>
      <c r="AE336" s="87">
        <v>0</v>
      </c>
      <c r="AF336" s="87">
        <v>0</v>
      </c>
      <c r="AG336" s="87">
        <v>0</v>
      </c>
      <c r="AH336" s="87">
        <v>0</v>
      </c>
      <c r="AI336" s="87">
        <v>0</v>
      </c>
      <c r="AJ336" s="87">
        <v>0</v>
      </c>
      <c r="AK336" s="87">
        <v>0</v>
      </c>
      <c r="AL336" s="87">
        <v>0</v>
      </c>
      <c r="AM336" s="87">
        <v>0</v>
      </c>
      <c r="AN336" s="87">
        <v>0</v>
      </c>
      <c r="AO336" s="87">
        <v>0</v>
      </c>
      <c r="AP336" s="87">
        <v>0</v>
      </c>
      <c r="AQ336" s="87">
        <v>0</v>
      </c>
      <c r="AR336" s="87">
        <v>0</v>
      </c>
      <c r="AS336" s="87">
        <v>0</v>
      </c>
      <c r="AT336" s="87">
        <v>0</v>
      </c>
      <c r="AU336" s="87">
        <v>0</v>
      </c>
      <c r="AV336" s="87">
        <v>0</v>
      </c>
      <c r="AW336" s="87">
        <v>0</v>
      </c>
      <c r="AX336" s="87">
        <v>0</v>
      </c>
      <c r="AY336" s="87">
        <v>0</v>
      </c>
      <c r="AZ336" s="87">
        <v>0</v>
      </c>
      <c r="BA336" s="87">
        <v>0</v>
      </c>
      <c r="BB336" s="87">
        <v>0</v>
      </c>
      <c r="BC336" s="87">
        <v>0</v>
      </c>
      <c r="BD336" s="87">
        <v>0</v>
      </c>
      <c r="BE336" s="87">
        <v>0</v>
      </c>
      <c r="BF336" s="87">
        <v>0</v>
      </c>
      <c r="BG336" s="87">
        <v>0</v>
      </c>
      <c r="BH336" s="87">
        <v>0</v>
      </c>
      <c r="BI336" s="87">
        <v>0</v>
      </c>
      <c r="BJ336" s="87">
        <v>0</v>
      </c>
      <c r="BK336" s="87">
        <v>0</v>
      </c>
      <c r="BL336" s="87">
        <v>0</v>
      </c>
      <c r="BM336" s="87">
        <v>0</v>
      </c>
      <c r="BN336" s="87">
        <v>0</v>
      </c>
      <c r="BO336" s="87">
        <v>0</v>
      </c>
      <c r="BP336" s="87">
        <v>0</v>
      </c>
      <c r="BQ336" s="87">
        <v>0</v>
      </c>
      <c r="BR336" s="87">
        <v>0</v>
      </c>
      <c r="BS336" s="87">
        <v>0</v>
      </c>
      <c r="BT336" s="87">
        <v>0</v>
      </c>
      <c r="BU336" s="87">
        <v>0</v>
      </c>
      <c r="BV336" s="87">
        <v>0</v>
      </c>
      <c r="BW336" s="87">
        <v>0</v>
      </c>
      <c r="BX336" s="87">
        <v>0</v>
      </c>
      <c r="BY336" s="76">
        <v>7215</v>
      </c>
    </row>
    <row r="337" spans="1:77" x14ac:dyDescent="0.2">
      <c r="A337" s="73" t="s">
        <v>43</v>
      </c>
      <c r="B337" s="74" t="s">
        <v>867</v>
      </c>
      <c r="C337" s="73" t="s">
        <v>868</v>
      </c>
      <c r="D337" s="75">
        <v>0</v>
      </c>
      <c r="E337" s="75">
        <v>0</v>
      </c>
      <c r="F337" s="75">
        <v>0</v>
      </c>
      <c r="G337" s="75">
        <v>0</v>
      </c>
      <c r="H337" s="75">
        <v>0</v>
      </c>
      <c r="I337" s="75">
        <v>0</v>
      </c>
      <c r="J337" s="75">
        <v>0</v>
      </c>
      <c r="K337" s="75">
        <v>0</v>
      </c>
      <c r="L337" s="75">
        <v>0</v>
      </c>
      <c r="M337" s="75">
        <v>0</v>
      </c>
      <c r="N337" s="75">
        <v>0</v>
      </c>
      <c r="O337" s="75">
        <v>6443</v>
      </c>
      <c r="P337" s="75">
        <v>0</v>
      </c>
      <c r="Q337" s="75">
        <v>0</v>
      </c>
      <c r="R337" s="75">
        <v>0</v>
      </c>
      <c r="S337" s="75">
        <v>0</v>
      </c>
      <c r="T337" s="75">
        <v>0</v>
      </c>
      <c r="U337" s="75">
        <v>0</v>
      </c>
      <c r="V337" s="75">
        <v>0</v>
      </c>
      <c r="W337" s="75">
        <v>0</v>
      </c>
      <c r="X337" s="75">
        <v>0</v>
      </c>
      <c r="Y337" s="75">
        <v>0</v>
      </c>
      <c r="Z337" s="75">
        <v>0</v>
      </c>
      <c r="AA337" s="75">
        <v>0</v>
      </c>
      <c r="AB337" s="75">
        <v>0</v>
      </c>
      <c r="AC337" s="75">
        <v>0</v>
      </c>
      <c r="AD337" s="75">
        <v>0</v>
      </c>
      <c r="AE337" s="75">
        <v>0</v>
      </c>
      <c r="AF337" s="75">
        <v>0</v>
      </c>
      <c r="AG337" s="75">
        <v>0</v>
      </c>
      <c r="AH337" s="75">
        <v>0</v>
      </c>
      <c r="AI337" s="75">
        <v>0</v>
      </c>
      <c r="AJ337" s="75">
        <v>17477</v>
      </c>
      <c r="AK337" s="75">
        <v>0</v>
      </c>
      <c r="AL337" s="75">
        <v>0</v>
      </c>
      <c r="AM337" s="75">
        <v>15212</v>
      </c>
      <c r="AN337" s="75">
        <v>6608</v>
      </c>
      <c r="AO337" s="75">
        <v>0</v>
      </c>
      <c r="AP337" s="75">
        <v>0</v>
      </c>
      <c r="AQ337" s="75">
        <v>0</v>
      </c>
      <c r="AR337" s="75">
        <v>0</v>
      </c>
      <c r="AS337" s="75">
        <v>0</v>
      </c>
      <c r="AT337" s="75">
        <v>0</v>
      </c>
      <c r="AU337" s="75">
        <v>0</v>
      </c>
      <c r="AV337" s="75">
        <v>0</v>
      </c>
      <c r="AW337" s="75">
        <v>0</v>
      </c>
      <c r="AX337" s="75">
        <v>0</v>
      </c>
      <c r="AY337" s="75">
        <v>0</v>
      </c>
      <c r="AZ337" s="75">
        <v>0</v>
      </c>
      <c r="BA337" s="75">
        <v>0</v>
      </c>
      <c r="BB337" s="75">
        <v>0</v>
      </c>
      <c r="BC337" s="75">
        <v>0</v>
      </c>
      <c r="BD337" s="75">
        <v>0</v>
      </c>
      <c r="BE337" s="75">
        <v>0</v>
      </c>
      <c r="BF337" s="75">
        <v>0</v>
      </c>
      <c r="BG337" s="75">
        <v>0</v>
      </c>
      <c r="BH337" s="75">
        <v>0</v>
      </c>
      <c r="BI337" s="75">
        <v>12166573.560000001</v>
      </c>
      <c r="BJ337" s="75">
        <v>0</v>
      </c>
      <c r="BK337" s="75">
        <v>0</v>
      </c>
      <c r="BL337" s="75">
        <v>0</v>
      </c>
      <c r="BM337" s="75">
        <v>0</v>
      </c>
      <c r="BN337" s="75">
        <v>0</v>
      </c>
      <c r="BO337" s="75">
        <v>0</v>
      </c>
      <c r="BP337" s="75">
        <v>142375</v>
      </c>
      <c r="BQ337" s="75">
        <v>0</v>
      </c>
      <c r="BR337" s="75">
        <v>254</v>
      </c>
      <c r="BS337" s="75">
        <v>0</v>
      </c>
      <c r="BT337" s="75">
        <v>0</v>
      </c>
      <c r="BU337" s="75">
        <v>0</v>
      </c>
      <c r="BV337" s="75">
        <v>0</v>
      </c>
      <c r="BW337" s="75">
        <v>0</v>
      </c>
      <c r="BX337" s="75">
        <v>0</v>
      </c>
      <c r="BY337" s="76">
        <v>2738727750.7800002</v>
      </c>
    </row>
    <row r="338" spans="1:77" x14ac:dyDescent="0.2">
      <c r="A338" s="73" t="s">
        <v>43</v>
      </c>
      <c r="B338" s="74" t="s">
        <v>869</v>
      </c>
      <c r="C338" s="73" t="s">
        <v>870</v>
      </c>
      <c r="D338" s="75">
        <v>187629.89</v>
      </c>
      <c r="E338" s="75">
        <v>357617.65</v>
      </c>
      <c r="F338" s="75">
        <v>52199.09</v>
      </c>
      <c r="G338" s="75">
        <v>0</v>
      </c>
      <c r="H338" s="75">
        <v>0</v>
      </c>
      <c r="I338" s="75">
        <v>0</v>
      </c>
      <c r="J338" s="75">
        <v>230548.76</v>
      </c>
      <c r="K338" s="75">
        <v>20795.060000000001</v>
      </c>
      <c r="L338" s="75">
        <v>0</v>
      </c>
      <c r="M338" s="75">
        <v>358817.13</v>
      </c>
      <c r="N338" s="75">
        <v>0</v>
      </c>
      <c r="O338" s="75">
        <v>205.5</v>
      </c>
      <c r="P338" s="75">
        <v>290960</v>
      </c>
      <c r="Q338" s="75">
        <v>1452959.04</v>
      </c>
      <c r="R338" s="75">
        <v>0</v>
      </c>
      <c r="S338" s="75">
        <v>10345</v>
      </c>
      <c r="T338" s="75">
        <v>231302.88</v>
      </c>
      <c r="U338" s="75">
        <v>0</v>
      </c>
      <c r="V338" s="75">
        <v>1106292.42</v>
      </c>
      <c r="W338" s="75">
        <v>2176</v>
      </c>
      <c r="X338" s="75">
        <v>4043.5</v>
      </c>
      <c r="Y338" s="75">
        <v>0</v>
      </c>
      <c r="Z338" s="75">
        <v>0</v>
      </c>
      <c r="AA338" s="75">
        <v>62930</v>
      </c>
      <c r="AB338" s="75">
        <v>0</v>
      </c>
      <c r="AC338" s="75">
        <v>0</v>
      </c>
      <c r="AD338" s="75">
        <v>0</v>
      </c>
      <c r="AE338" s="75">
        <v>901770.62</v>
      </c>
      <c r="AF338" s="75">
        <v>0</v>
      </c>
      <c r="AG338" s="75">
        <v>589360</v>
      </c>
      <c r="AH338" s="75">
        <v>0</v>
      </c>
      <c r="AI338" s="75">
        <v>7095.6</v>
      </c>
      <c r="AJ338" s="75">
        <v>182320</v>
      </c>
      <c r="AK338" s="75">
        <v>0</v>
      </c>
      <c r="AL338" s="75">
        <v>178080</v>
      </c>
      <c r="AM338" s="75">
        <v>50298.1</v>
      </c>
      <c r="AN338" s="75">
        <v>992</v>
      </c>
      <c r="AO338" s="75">
        <v>0</v>
      </c>
      <c r="AP338" s="75">
        <v>313760</v>
      </c>
      <c r="AQ338" s="75">
        <v>6668</v>
      </c>
      <c r="AR338" s="75">
        <v>0</v>
      </c>
      <c r="AS338" s="75">
        <v>0</v>
      </c>
      <c r="AT338" s="75">
        <v>0</v>
      </c>
      <c r="AU338" s="75">
        <v>0</v>
      </c>
      <c r="AV338" s="75">
        <v>0</v>
      </c>
      <c r="AW338" s="75">
        <v>1377.5</v>
      </c>
      <c r="AX338" s="75">
        <v>704672.1</v>
      </c>
      <c r="AY338" s="75">
        <v>0</v>
      </c>
      <c r="AZ338" s="75">
        <v>0</v>
      </c>
      <c r="BA338" s="75">
        <v>0</v>
      </c>
      <c r="BB338" s="75">
        <v>16956.29</v>
      </c>
      <c r="BC338" s="75">
        <v>0</v>
      </c>
      <c r="BD338" s="75">
        <v>177008</v>
      </c>
      <c r="BE338" s="75">
        <v>200000</v>
      </c>
      <c r="BF338" s="75">
        <v>1345.06</v>
      </c>
      <c r="BG338" s="75">
        <v>0</v>
      </c>
      <c r="BH338" s="75">
        <v>0</v>
      </c>
      <c r="BI338" s="75">
        <v>113497.22</v>
      </c>
      <c r="BJ338" s="75">
        <v>0</v>
      </c>
      <c r="BK338" s="75">
        <v>0</v>
      </c>
      <c r="BL338" s="75">
        <v>0</v>
      </c>
      <c r="BM338" s="75">
        <v>0</v>
      </c>
      <c r="BN338" s="75">
        <v>0</v>
      </c>
      <c r="BO338" s="75">
        <v>0</v>
      </c>
      <c r="BP338" s="75">
        <v>68534.14</v>
      </c>
      <c r="BQ338" s="75">
        <v>21000</v>
      </c>
      <c r="BR338" s="75">
        <v>1494.4</v>
      </c>
      <c r="BS338" s="75">
        <v>0</v>
      </c>
      <c r="BT338" s="75">
        <v>91348</v>
      </c>
      <c r="BU338" s="75">
        <v>133446</v>
      </c>
      <c r="BV338" s="75">
        <v>0</v>
      </c>
      <c r="BW338" s="75">
        <v>0</v>
      </c>
      <c r="BX338" s="75">
        <v>0</v>
      </c>
      <c r="BY338" s="76">
        <v>252047341.15000001</v>
      </c>
    </row>
    <row r="339" spans="1:77" x14ac:dyDescent="0.2">
      <c r="A339" s="73" t="s">
        <v>43</v>
      </c>
      <c r="B339" s="74" t="s">
        <v>871</v>
      </c>
      <c r="C339" s="73" t="s">
        <v>872</v>
      </c>
      <c r="D339" s="75">
        <v>0</v>
      </c>
      <c r="E339" s="75">
        <v>0</v>
      </c>
      <c r="F339" s="75">
        <v>214800</v>
      </c>
      <c r="G339" s="75">
        <v>336170</v>
      </c>
      <c r="H339" s="75">
        <v>358820</v>
      </c>
      <c r="I339" s="75">
        <v>0</v>
      </c>
      <c r="J339" s="75">
        <v>135620</v>
      </c>
      <c r="K339" s="75">
        <v>0</v>
      </c>
      <c r="L339" s="75">
        <v>158071</v>
      </c>
      <c r="M339" s="75">
        <v>0</v>
      </c>
      <c r="N339" s="75">
        <v>0</v>
      </c>
      <c r="O339" s="75">
        <v>0</v>
      </c>
      <c r="P339" s="75">
        <v>0</v>
      </c>
      <c r="Q339" s="75">
        <v>0</v>
      </c>
      <c r="R339" s="75">
        <v>0</v>
      </c>
      <c r="S339" s="75">
        <v>0</v>
      </c>
      <c r="T339" s="75">
        <v>0</v>
      </c>
      <c r="U339" s="75">
        <v>0</v>
      </c>
      <c r="V339" s="75">
        <v>0</v>
      </c>
      <c r="W339" s="75">
        <v>0</v>
      </c>
      <c r="X339" s="75">
        <v>0</v>
      </c>
      <c r="Y339" s="75">
        <v>0</v>
      </c>
      <c r="Z339" s="75">
        <v>0</v>
      </c>
      <c r="AA339" s="75">
        <v>0</v>
      </c>
      <c r="AB339" s="75">
        <v>0</v>
      </c>
      <c r="AC339" s="75">
        <v>0</v>
      </c>
      <c r="AD339" s="75">
        <v>0</v>
      </c>
      <c r="AE339" s="75">
        <v>48300</v>
      </c>
      <c r="AF339" s="75">
        <v>0</v>
      </c>
      <c r="AG339" s="75">
        <v>68230</v>
      </c>
      <c r="AH339" s="75">
        <v>0</v>
      </c>
      <c r="AI339" s="75">
        <v>33650</v>
      </c>
      <c r="AJ339" s="75">
        <v>5300</v>
      </c>
      <c r="AK339" s="75">
        <v>0</v>
      </c>
      <c r="AL339" s="75">
        <v>128460</v>
      </c>
      <c r="AM339" s="75">
        <v>36080</v>
      </c>
      <c r="AN339" s="75">
        <v>17970</v>
      </c>
      <c r="AO339" s="75">
        <v>0</v>
      </c>
      <c r="AP339" s="75">
        <v>0</v>
      </c>
      <c r="AQ339" s="75">
        <v>0</v>
      </c>
      <c r="AR339" s="75">
        <v>0</v>
      </c>
      <c r="AS339" s="75">
        <v>0</v>
      </c>
      <c r="AT339" s="75">
        <v>0</v>
      </c>
      <c r="AU339" s="75">
        <v>0</v>
      </c>
      <c r="AV339" s="75">
        <v>0</v>
      </c>
      <c r="AW339" s="75">
        <v>0</v>
      </c>
      <c r="AX339" s="75">
        <v>0</v>
      </c>
      <c r="AY339" s="75">
        <v>0</v>
      </c>
      <c r="AZ339" s="75">
        <v>0</v>
      </c>
      <c r="BA339" s="75">
        <v>0</v>
      </c>
      <c r="BB339" s="75">
        <v>0</v>
      </c>
      <c r="BC339" s="75">
        <v>0</v>
      </c>
      <c r="BD339" s="75">
        <v>0</v>
      </c>
      <c r="BE339" s="75">
        <v>265170</v>
      </c>
      <c r="BF339" s="75">
        <v>271920</v>
      </c>
      <c r="BG339" s="75">
        <v>0</v>
      </c>
      <c r="BH339" s="75">
        <v>0</v>
      </c>
      <c r="BI339" s="75">
        <v>0</v>
      </c>
      <c r="BJ339" s="75">
        <v>0</v>
      </c>
      <c r="BK339" s="75">
        <v>0</v>
      </c>
      <c r="BL339" s="75">
        <v>0</v>
      </c>
      <c r="BM339" s="75">
        <v>0</v>
      </c>
      <c r="BN339" s="75">
        <v>0</v>
      </c>
      <c r="BO339" s="75">
        <v>0</v>
      </c>
      <c r="BP339" s="75">
        <v>142100</v>
      </c>
      <c r="BQ339" s="75">
        <v>0</v>
      </c>
      <c r="BR339" s="75">
        <v>0</v>
      </c>
      <c r="BS339" s="75">
        <v>6100</v>
      </c>
      <c r="BT339" s="75">
        <v>124200</v>
      </c>
      <c r="BU339" s="75">
        <v>0</v>
      </c>
      <c r="BV339" s="75">
        <v>0</v>
      </c>
      <c r="BW339" s="75">
        <v>0</v>
      </c>
      <c r="BX339" s="75">
        <v>0</v>
      </c>
      <c r="BY339" s="76">
        <v>99681971.870000005</v>
      </c>
    </row>
    <row r="340" spans="1:77" x14ac:dyDescent="0.2">
      <c r="A340" s="73" t="s">
        <v>43</v>
      </c>
      <c r="B340" s="74" t="s">
        <v>873</v>
      </c>
      <c r="C340" s="73" t="s">
        <v>874</v>
      </c>
      <c r="D340" s="75">
        <v>126000</v>
      </c>
      <c r="E340" s="75">
        <v>0</v>
      </c>
      <c r="F340" s="75">
        <v>0</v>
      </c>
      <c r="G340" s="75">
        <v>0</v>
      </c>
      <c r="H340" s="75">
        <v>0</v>
      </c>
      <c r="I340" s="75">
        <v>0</v>
      </c>
      <c r="J340" s="75">
        <v>22084830.530000001</v>
      </c>
      <c r="K340" s="75">
        <v>0</v>
      </c>
      <c r="L340" s="75">
        <v>0</v>
      </c>
      <c r="M340" s="75">
        <v>0</v>
      </c>
      <c r="N340" s="75">
        <v>0</v>
      </c>
      <c r="O340" s="75">
        <v>0</v>
      </c>
      <c r="P340" s="75">
        <v>80900</v>
      </c>
      <c r="Q340" s="75">
        <v>0</v>
      </c>
      <c r="R340" s="75">
        <v>0</v>
      </c>
      <c r="S340" s="75">
        <v>30000</v>
      </c>
      <c r="T340" s="75">
        <v>0</v>
      </c>
      <c r="U340" s="75">
        <v>0</v>
      </c>
      <c r="V340" s="75">
        <v>0</v>
      </c>
      <c r="W340" s="75">
        <v>0</v>
      </c>
      <c r="X340" s="75">
        <v>0</v>
      </c>
      <c r="Y340" s="75">
        <v>0</v>
      </c>
      <c r="Z340" s="75">
        <v>0</v>
      </c>
      <c r="AA340" s="75">
        <v>0</v>
      </c>
      <c r="AB340" s="75">
        <v>0</v>
      </c>
      <c r="AC340" s="75">
        <v>0</v>
      </c>
      <c r="AD340" s="75">
        <v>0</v>
      </c>
      <c r="AE340" s="75">
        <v>3221910.03</v>
      </c>
      <c r="AF340" s="75">
        <v>0</v>
      </c>
      <c r="AG340" s="75">
        <v>0</v>
      </c>
      <c r="AH340" s="75">
        <v>0</v>
      </c>
      <c r="AI340" s="75">
        <v>0</v>
      </c>
      <c r="AJ340" s="75">
        <v>0</v>
      </c>
      <c r="AK340" s="75">
        <v>0</v>
      </c>
      <c r="AL340" s="75">
        <v>0</v>
      </c>
      <c r="AM340" s="75">
        <v>0</v>
      </c>
      <c r="AN340" s="75">
        <v>0</v>
      </c>
      <c r="AO340" s="75">
        <v>0</v>
      </c>
      <c r="AP340" s="75">
        <v>0</v>
      </c>
      <c r="AQ340" s="75">
        <v>0</v>
      </c>
      <c r="AR340" s="75">
        <v>0</v>
      </c>
      <c r="AS340" s="75">
        <v>0</v>
      </c>
      <c r="AT340" s="75">
        <v>0</v>
      </c>
      <c r="AU340" s="75">
        <v>0</v>
      </c>
      <c r="AV340" s="75">
        <v>0</v>
      </c>
      <c r="AW340" s="75">
        <v>0</v>
      </c>
      <c r="AX340" s="75">
        <v>0</v>
      </c>
      <c r="AY340" s="75">
        <v>0</v>
      </c>
      <c r="AZ340" s="75">
        <v>0</v>
      </c>
      <c r="BA340" s="75">
        <v>0</v>
      </c>
      <c r="BB340" s="75">
        <v>0</v>
      </c>
      <c r="BC340" s="75">
        <v>0</v>
      </c>
      <c r="BD340" s="75">
        <v>0</v>
      </c>
      <c r="BE340" s="75">
        <v>0</v>
      </c>
      <c r="BF340" s="75">
        <v>0</v>
      </c>
      <c r="BG340" s="75">
        <v>0</v>
      </c>
      <c r="BH340" s="75">
        <v>0</v>
      </c>
      <c r="BI340" s="75">
        <v>0</v>
      </c>
      <c r="BJ340" s="75">
        <v>0</v>
      </c>
      <c r="BK340" s="75">
        <v>0</v>
      </c>
      <c r="BL340" s="75">
        <v>0</v>
      </c>
      <c r="BM340" s="75">
        <v>0</v>
      </c>
      <c r="BN340" s="75">
        <v>0</v>
      </c>
      <c r="BO340" s="75">
        <v>0</v>
      </c>
      <c r="BP340" s="75">
        <v>0</v>
      </c>
      <c r="BQ340" s="75">
        <v>0</v>
      </c>
      <c r="BR340" s="75">
        <v>0</v>
      </c>
      <c r="BS340" s="75">
        <v>0</v>
      </c>
      <c r="BT340" s="75">
        <v>0</v>
      </c>
      <c r="BU340" s="75">
        <v>0</v>
      </c>
      <c r="BV340" s="75">
        <v>0</v>
      </c>
      <c r="BW340" s="75">
        <v>0</v>
      </c>
      <c r="BX340" s="75">
        <v>0</v>
      </c>
      <c r="BY340" s="76">
        <v>47655200</v>
      </c>
    </row>
    <row r="341" spans="1:77" x14ac:dyDescent="0.2">
      <c r="A341" s="73" t="s">
        <v>43</v>
      </c>
      <c r="B341" s="74" t="s">
        <v>875</v>
      </c>
      <c r="C341" s="73" t="s">
        <v>876</v>
      </c>
      <c r="D341" s="75">
        <v>0</v>
      </c>
      <c r="E341" s="75">
        <v>0</v>
      </c>
      <c r="F341" s="75">
        <v>0</v>
      </c>
      <c r="G341" s="75">
        <v>0</v>
      </c>
      <c r="H341" s="75">
        <v>0</v>
      </c>
      <c r="I341" s="75">
        <v>0</v>
      </c>
      <c r="J341" s="75">
        <v>0</v>
      </c>
      <c r="K341" s="75">
        <v>0</v>
      </c>
      <c r="L341" s="75">
        <v>0</v>
      </c>
      <c r="M341" s="75">
        <v>0</v>
      </c>
      <c r="N341" s="75">
        <v>0</v>
      </c>
      <c r="O341" s="75">
        <v>0</v>
      </c>
      <c r="P341" s="75">
        <v>47900</v>
      </c>
      <c r="Q341" s="75">
        <v>52500</v>
      </c>
      <c r="R341" s="75">
        <v>0</v>
      </c>
      <c r="S341" s="75">
        <v>0</v>
      </c>
      <c r="T341" s="75">
        <v>0</v>
      </c>
      <c r="U341" s="75">
        <v>0</v>
      </c>
      <c r="V341" s="75">
        <v>0</v>
      </c>
      <c r="W341" s="75">
        <v>0</v>
      </c>
      <c r="X341" s="75">
        <v>0</v>
      </c>
      <c r="Y341" s="75">
        <v>0</v>
      </c>
      <c r="Z341" s="75">
        <v>0</v>
      </c>
      <c r="AA341" s="75">
        <v>0</v>
      </c>
      <c r="AB341" s="75">
        <v>0</v>
      </c>
      <c r="AC341" s="75">
        <v>0</v>
      </c>
      <c r="AD341" s="75">
        <v>0</v>
      </c>
      <c r="AE341" s="75">
        <v>0</v>
      </c>
      <c r="AF341" s="75">
        <v>0</v>
      </c>
      <c r="AG341" s="75">
        <v>0</v>
      </c>
      <c r="AH341" s="75">
        <v>0</v>
      </c>
      <c r="AI341" s="75">
        <v>0</v>
      </c>
      <c r="AJ341" s="75">
        <v>0</v>
      </c>
      <c r="AK341" s="75">
        <v>0</v>
      </c>
      <c r="AL341" s="75">
        <v>0</v>
      </c>
      <c r="AM341" s="75">
        <v>0</v>
      </c>
      <c r="AN341" s="75">
        <v>0</v>
      </c>
      <c r="AO341" s="75">
        <v>0</v>
      </c>
      <c r="AP341" s="75">
        <v>0</v>
      </c>
      <c r="AQ341" s="75">
        <v>0</v>
      </c>
      <c r="AR341" s="75">
        <v>0</v>
      </c>
      <c r="AS341" s="75">
        <v>0</v>
      </c>
      <c r="AT341" s="75">
        <v>0</v>
      </c>
      <c r="AU341" s="75">
        <v>0</v>
      </c>
      <c r="AV341" s="75">
        <v>0</v>
      </c>
      <c r="AW341" s="75">
        <v>0</v>
      </c>
      <c r="AX341" s="75">
        <v>0</v>
      </c>
      <c r="AY341" s="75">
        <v>0</v>
      </c>
      <c r="AZ341" s="75">
        <v>0</v>
      </c>
      <c r="BA341" s="75">
        <v>0</v>
      </c>
      <c r="BB341" s="75">
        <v>0</v>
      </c>
      <c r="BC341" s="75">
        <v>0</v>
      </c>
      <c r="BD341" s="75">
        <v>0</v>
      </c>
      <c r="BE341" s="75">
        <v>0</v>
      </c>
      <c r="BF341" s="75">
        <v>0</v>
      </c>
      <c r="BG341" s="75">
        <v>0</v>
      </c>
      <c r="BH341" s="75">
        <v>0</v>
      </c>
      <c r="BI341" s="75">
        <v>5846531.2199999997</v>
      </c>
      <c r="BJ341" s="75">
        <v>0</v>
      </c>
      <c r="BK341" s="75">
        <v>0</v>
      </c>
      <c r="BL341" s="75">
        <v>0</v>
      </c>
      <c r="BM341" s="75">
        <v>0</v>
      </c>
      <c r="BN341" s="75">
        <v>0</v>
      </c>
      <c r="BO341" s="75">
        <v>0</v>
      </c>
      <c r="BP341" s="75">
        <v>0</v>
      </c>
      <c r="BQ341" s="75">
        <v>0</v>
      </c>
      <c r="BR341" s="75">
        <v>0</v>
      </c>
      <c r="BS341" s="75">
        <v>0</v>
      </c>
      <c r="BT341" s="75">
        <v>0</v>
      </c>
      <c r="BU341" s="75">
        <v>0</v>
      </c>
      <c r="BV341" s="75">
        <v>0</v>
      </c>
      <c r="BW341" s="75">
        <v>0</v>
      </c>
      <c r="BX341" s="75">
        <v>0</v>
      </c>
      <c r="BY341" s="76">
        <v>21820</v>
      </c>
    </row>
    <row r="342" spans="1:77" x14ac:dyDescent="0.2">
      <c r="A342" s="73" t="s">
        <v>43</v>
      </c>
      <c r="B342" s="74" t="s">
        <v>877</v>
      </c>
      <c r="C342" s="73" t="s">
        <v>878</v>
      </c>
      <c r="D342" s="75">
        <v>1202783.3500000001</v>
      </c>
      <c r="E342" s="75">
        <v>1292777.3999999999</v>
      </c>
      <c r="F342" s="75">
        <v>313776.40000000002</v>
      </c>
      <c r="G342" s="75">
        <v>64000</v>
      </c>
      <c r="H342" s="75">
        <v>199650.21</v>
      </c>
      <c r="I342" s="75">
        <v>31387.200000000001</v>
      </c>
      <c r="J342" s="75">
        <v>10440174.41</v>
      </c>
      <c r="K342" s="75">
        <v>12850</v>
      </c>
      <c r="L342" s="75">
        <v>58990</v>
      </c>
      <c r="M342" s="75">
        <v>182382</v>
      </c>
      <c r="N342" s="75">
        <v>1500</v>
      </c>
      <c r="O342" s="75">
        <v>426484.22</v>
      </c>
      <c r="P342" s="75">
        <v>58270.5</v>
      </c>
      <c r="Q342" s="75">
        <v>11800</v>
      </c>
      <c r="R342" s="75">
        <v>194293.42</v>
      </c>
      <c r="S342" s="75">
        <v>29616.11</v>
      </c>
      <c r="T342" s="75">
        <v>70718.7</v>
      </c>
      <c r="U342" s="75">
        <v>113830</v>
      </c>
      <c r="V342" s="75">
        <v>3232346.62</v>
      </c>
      <c r="W342" s="75">
        <v>136267.03</v>
      </c>
      <c r="X342" s="75">
        <v>219991</v>
      </c>
      <c r="Y342" s="75">
        <v>73001.27</v>
      </c>
      <c r="Z342" s="75">
        <v>154988</v>
      </c>
      <c r="AA342" s="75">
        <v>17974.759999999998</v>
      </c>
      <c r="AB342" s="75">
        <v>69875</v>
      </c>
      <c r="AC342" s="75">
        <v>35376</v>
      </c>
      <c r="AD342" s="75">
        <v>1064851.52</v>
      </c>
      <c r="AE342" s="75">
        <v>4627689.34</v>
      </c>
      <c r="AF342" s="75">
        <v>115159</v>
      </c>
      <c r="AG342" s="75">
        <v>200</v>
      </c>
      <c r="AH342" s="75">
        <v>2100</v>
      </c>
      <c r="AI342" s="75">
        <v>2400</v>
      </c>
      <c r="AJ342" s="75">
        <v>158168.15</v>
      </c>
      <c r="AK342" s="75">
        <v>70717.009999999995</v>
      </c>
      <c r="AL342" s="75">
        <v>137768.4</v>
      </c>
      <c r="AM342" s="75">
        <v>99368</v>
      </c>
      <c r="AN342" s="75">
        <v>9100</v>
      </c>
      <c r="AO342" s="75">
        <v>18900</v>
      </c>
      <c r="AP342" s="75">
        <v>22785</v>
      </c>
      <c r="AQ342" s="75">
        <v>445270.26</v>
      </c>
      <c r="AR342" s="75">
        <v>18083.03</v>
      </c>
      <c r="AS342" s="75">
        <v>0</v>
      </c>
      <c r="AT342" s="75">
        <v>23627</v>
      </c>
      <c r="AU342" s="75">
        <v>2795.9</v>
      </c>
      <c r="AV342" s="75">
        <v>0</v>
      </c>
      <c r="AW342" s="75">
        <v>3060</v>
      </c>
      <c r="AX342" s="75">
        <v>9317048.1099999994</v>
      </c>
      <c r="AY342" s="75">
        <v>3660921.82</v>
      </c>
      <c r="AZ342" s="75">
        <v>40101.050000000003</v>
      </c>
      <c r="BA342" s="75">
        <v>241220.04</v>
      </c>
      <c r="BB342" s="75">
        <v>109060</v>
      </c>
      <c r="BC342" s="75">
        <v>671274.54</v>
      </c>
      <c r="BD342" s="75">
        <v>275863</v>
      </c>
      <c r="BE342" s="75">
        <v>251827.39</v>
      </c>
      <c r="BF342" s="75">
        <v>145365</v>
      </c>
      <c r="BG342" s="75">
        <v>18700</v>
      </c>
      <c r="BH342" s="75">
        <v>400</v>
      </c>
      <c r="BI342" s="75">
        <v>11212459.18</v>
      </c>
      <c r="BJ342" s="75">
        <v>0</v>
      </c>
      <c r="BK342" s="75">
        <v>3965</v>
      </c>
      <c r="BL342" s="75">
        <v>500</v>
      </c>
      <c r="BM342" s="75">
        <v>48200</v>
      </c>
      <c r="BN342" s="75">
        <v>9000</v>
      </c>
      <c r="BO342" s="75">
        <v>2900</v>
      </c>
      <c r="BP342" s="75">
        <v>2291076.5099999998</v>
      </c>
      <c r="BQ342" s="75">
        <v>5400</v>
      </c>
      <c r="BR342" s="75">
        <v>15569</v>
      </c>
      <c r="BS342" s="75">
        <v>271443.08</v>
      </c>
      <c r="BT342" s="75">
        <v>255349.82</v>
      </c>
      <c r="BU342" s="75">
        <v>164071.60999999999</v>
      </c>
      <c r="BV342" s="75">
        <v>73920.72</v>
      </c>
      <c r="BW342" s="75">
        <v>44900</v>
      </c>
      <c r="BX342" s="75">
        <v>543546</v>
      </c>
      <c r="BY342" s="76">
        <v>118511205.77000001</v>
      </c>
    </row>
    <row r="343" spans="1:77" x14ac:dyDescent="0.2">
      <c r="A343" s="73" t="s">
        <v>43</v>
      </c>
      <c r="B343" s="74" t="s">
        <v>879</v>
      </c>
      <c r="C343" s="73" t="s">
        <v>880</v>
      </c>
      <c r="D343" s="75">
        <v>0</v>
      </c>
      <c r="E343" s="75">
        <v>0</v>
      </c>
      <c r="F343" s="75">
        <v>0</v>
      </c>
      <c r="G343" s="75">
        <v>11250</v>
      </c>
      <c r="H343" s="75">
        <v>0</v>
      </c>
      <c r="I343" s="75">
        <v>0</v>
      </c>
      <c r="J343" s="75">
        <v>0</v>
      </c>
      <c r="K343" s="75">
        <v>22666</v>
      </c>
      <c r="L343" s="75">
        <v>0</v>
      </c>
      <c r="M343" s="75">
        <v>37020</v>
      </c>
      <c r="N343" s="75">
        <v>147030</v>
      </c>
      <c r="O343" s="75">
        <v>12960</v>
      </c>
      <c r="P343" s="75">
        <v>0</v>
      </c>
      <c r="Q343" s="75">
        <v>17790</v>
      </c>
      <c r="R343" s="75">
        <v>0</v>
      </c>
      <c r="S343" s="75">
        <v>13550</v>
      </c>
      <c r="T343" s="75">
        <v>0</v>
      </c>
      <c r="U343" s="75">
        <v>0</v>
      </c>
      <c r="V343" s="75">
        <v>90960</v>
      </c>
      <c r="W343" s="75">
        <v>236680</v>
      </c>
      <c r="X343" s="75">
        <v>15950</v>
      </c>
      <c r="Y343" s="75">
        <v>82921</v>
      </c>
      <c r="Z343" s="75">
        <v>31590</v>
      </c>
      <c r="AA343" s="75">
        <v>0</v>
      </c>
      <c r="AB343" s="75">
        <v>38800</v>
      </c>
      <c r="AC343" s="75">
        <v>15740</v>
      </c>
      <c r="AD343" s="75">
        <v>0</v>
      </c>
      <c r="AE343" s="75">
        <v>41400</v>
      </c>
      <c r="AF343" s="75">
        <v>29030</v>
      </c>
      <c r="AG343" s="75">
        <v>0</v>
      </c>
      <c r="AH343" s="75">
        <v>25820</v>
      </c>
      <c r="AI343" s="75">
        <v>5310</v>
      </c>
      <c r="AJ343" s="75">
        <v>0</v>
      </c>
      <c r="AK343" s="75">
        <v>0</v>
      </c>
      <c r="AL343" s="75">
        <v>20565</v>
      </c>
      <c r="AM343" s="75">
        <v>7620</v>
      </c>
      <c r="AN343" s="75">
        <v>20580</v>
      </c>
      <c r="AO343" s="75">
        <v>19170</v>
      </c>
      <c r="AP343" s="75">
        <v>42510</v>
      </c>
      <c r="AQ343" s="75">
        <v>102660</v>
      </c>
      <c r="AR343" s="75">
        <v>39840</v>
      </c>
      <c r="AS343" s="75">
        <v>59971</v>
      </c>
      <c r="AT343" s="75">
        <v>41452</v>
      </c>
      <c r="AU343" s="75">
        <v>0</v>
      </c>
      <c r="AV343" s="75">
        <v>8730</v>
      </c>
      <c r="AW343" s="75">
        <v>24557</v>
      </c>
      <c r="AX343" s="75">
        <v>0</v>
      </c>
      <c r="AY343" s="75">
        <v>0</v>
      </c>
      <c r="AZ343" s="75">
        <v>0</v>
      </c>
      <c r="BA343" s="75">
        <v>0</v>
      </c>
      <c r="BB343" s="75">
        <v>0</v>
      </c>
      <c r="BC343" s="75">
        <v>234050</v>
      </c>
      <c r="BD343" s="75">
        <v>0</v>
      </c>
      <c r="BE343" s="75">
        <v>0</v>
      </c>
      <c r="BF343" s="75">
        <v>9480</v>
      </c>
      <c r="BG343" s="75">
        <v>600</v>
      </c>
      <c r="BH343" s="75">
        <v>0</v>
      </c>
      <c r="BI343" s="75">
        <v>0</v>
      </c>
      <c r="BJ343" s="75">
        <v>0</v>
      </c>
      <c r="BK343" s="75">
        <v>0</v>
      </c>
      <c r="BL343" s="75">
        <v>1170</v>
      </c>
      <c r="BM343" s="75">
        <v>0</v>
      </c>
      <c r="BN343" s="75">
        <v>0</v>
      </c>
      <c r="BO343" s="75">
        <v>0</v>
      </c>
      <c r="BP343" s="75">
        <v>18990</v>
      </c>
      <c r="BQ343" s="75">
        <v>9360</v>
      </c>
      <c r="BR343" s="75">
        <v>7410</v>
      </c>
      <c r="BS343" s="75">
        <v>9800</v>
      </c>
      <c r="BT343" s="75">
        <v>4140</v>
      </c>
      <c r="BU343" s="75">
        <v>27460</v>
      </c>
      <c r="BV343" s="75">
        <v>7890</v>
      </c>
      <c r="BW343" s="75">
        <v>30</v>
      </c>
      <c r="BX343" s="75">
        <v>0</v>
      </c>
      <c r="BY343" s="76">
        <v>726524575.70000005</v>
      </c>
    </row>
    <row r="344" spans="1:77" x14ac:dyDescent="0.2">
      <c r="A344" s="73" t="s">
        <v>43</v>
      </c>
      <c r="B344" s="74" t="s">
        <v>881</v>
      </c>
      <c r="C344" s="73" t="s">
        <v>882</v>
      </c>
      <c r="D344" s="87">
        <v>0</v>
      </c>
      <c r="E344" s="87">
        <v>0</v>
      </c>
      <c r="F344" s="87">
        <v>0</v>
      </c>
      <c r="G344" s="87">
        <v>0</v>
      </c>
      <c r="H344" s="87">
        <v>0</v>
      </c>
      <c r="I344" s="87">
        <v>0</v>
      </c>
      <c r="J344" s="87">
        <v>0</v>
      </c>
      <c r="K344" s="87">
        <v>0</v>
      </c>
      <c r="L344" s="87">
        <v>0</v>
      </c>
      <c r="M344" s="87">
        <v>0</v>
      </c>
      <c r="N344" s="87">
        <v>0</v>
      </c>
      <c r="O344" s="87">
        <v>0</v>
      </c>
      <c r="P344" s="87">
        <v>0</v>
      </c>
      <c r="Q344" s="87">
        <v>0</v>
      </c>
      <c r="R344" s="87">
        <v>0</v>
      </c>
      <c r="S344" s="87">
        <v>0</v>
      </c>
      <c r="T344" s="87">
        <v>0</v>
      </c>
      <c r="U344" s="87">
        <v>0</v>
      </c>
      <c r="V344" s="87">
        <v>0</v>
      </c>
      <c r="W344" s="87">
        <v>0</v>
      </c>
      <c r="X344" s="87">
        <v>0</v>
      </c>
      <c r="Y344" s="87">
        <v>0</v>
      </c>
      <c r="Z344" s="87">
        <v>0</v>
      </c>
      <c r="AA344" s="87">
        <v>0</v>
      </c>
      <c r="AB344" s="87">
        <v>0</v>
      </c>
      <c r="AC344" s="87">
        <v>0</v>
      </c>
      <c r="AD344" s="87">
        <v>0</v>
      </c>
      <c r="AE344" s="87">
        <v>0</v>
      </c>
      <c r="AF344" s="87">
        <v>0</v>
      </c>
      <c r="AG344" s="87">
        <v>0</v>
      </c>
      <c r="AH344" s="87">
        <v>0</v>
      </c>
      <c r="AI344" s="87">
        <v>0</v>
      </c>
      <c r="AJ344" s="87">
        <v>0</v>
      </c>
      <c r="AK344" s="87">
        <v>0</v>
      </c>
      <c r="AL344" s="87">
        <v>0</v>
      </c>
      <c r="AM344" s="87">
        <v>0</v>
      </c>
      <c r="AN344" s="87">
        <v>0</v>
      </c>
      <c r="AO344" s="87">
        <v>0</v>
      </c>
      <c r="AP344" s="87">
        <v>0</v>
      </c>
      <c r="AQ344" s="87">
        <v>0</v>
      </c>
      <c r="AR344" s="87">
        <v>0</v>
      </c>
      <c r="AS344" s="87">
        <v>0</v>
      </c>
      <c r="AT344" s="87">
        <v>0</v>
      </c>
      <c r="AU344" s="87">
        <v>0</v>
      </c>
      <c r="AV344" s="87">
        <v>0</v>
      </c>
      <c r="AW344" s="87">
        <v>0</v>
      </c>
      <c r="AX344" s="87">
        <v>0</v>
      </c>
      <c r="AY344" s="87">
        <v>0</v>
      </c>
      <c r="AZ344" s="87">
        <v>0</v>
      </c>
      <c r="BA344" s="87">
        <v>0</v>
      </c>
      <c r="BB344" s="87">
        <v>0</v>
      </c>
      <c r="BC344" s="87">
        <v>0</v>
      </c>
      <c r="BD344" s="87">
        <v>0</v>
      </c>
      <c r="BE344" s="87">
        <v>0</v>
      </c>
      <c r="BF344" s="87">
        <v>0</v>
      </c>
      <c r="BG344" s="87">
        <v>0</v>
      </c>
      <c r="BH344" s="87">
        <v>0</v>
      </c>
      <c r="BI344" s="87">
        <v>0</v>
      </c>
      <c r="BJ344" s="87">
        <v>0</v>
      </c>
      <c r="BK344" s="87">
        <v>0</v>
      </c>
      <c r="BL344" s="87">
        <v>0</v>
      </c>
      <c r="BM344" s="87">
        <v>0</v>
      </c>
      <c r="BN344" s="87">
        <v>0</v>
      </c>
      <c r="BO344" s="87">
        <v>0</v>
      </c>
      <c r="BP344" s="87">
        <v>0</v>
      </c>
      <c r="BQ344" s="87">
        <v>0</v>
      </c>
      <c r="BR344" s="87">
        <v>0</v>
      </c>
      <c r="BS344" s="87">
        <v>0</v>
      </c>
      <c r="BT344" s="87">
        <v>0</v>
      </c>
      <c r="BU344" s="87">
        <v>0</v>
      </c>
      <c r="BV344" s="87">
        <v>0</v>
      </c>
      <c r="BW344" s="87">
        <v>0</v>
      </c>
      <c r="BX344" s="87">
        <v>0</v>
      </c>
      <c r="BY344" s="76"/>
    </row>
    <row r="345" spans="1:77" x14ac:dyDescent="0.2">
      <c r="A345" s="73" t="s">
        <v>43</v>
      </c>
      <c r="B345" s="74" t="s">
        <v>883</v>
      </c>
      <c r="C345" s="73" t="s">
        <v>884</v>
      </c>
      <c r="D345" s="75">
        <v>0</v>
      </c>
      <c r="E345" s="75">
        <v>60000</v>
      </c>
      <c r="F345" s="75">
        <v>361884.88</v>
      </c>
      <c r="G345" s="75">
        <v>0</v>
      </c>
      <c r="H345" s="75">
        <v>0</v>
      </c>
      <c r="I345" s="75">
        <v>0</v>
      </c>
      <c r="J345" s="75">
        <v>0</v>
      </c>
      <c r="K345" s="75">
        <v>0</v>
      </c>
      <c r="L345" s="75">
        <v>0</v>
      </c>
      <c r="M345" s="75">
        <v>0</v>
      </c>
      <c r="N345" s="75">
        <v>0</v>
      </c>
      <c r="O345" s="75">
        <v>0</v>
      </c>
      <c r="P345" s="75">
        <v>0</v>
      </c>
      <c r="Q345" s="75">
        <v>0</v>
      </c>
      <c r="R345" s="75">
        <v>0</v>
      </c>
      <c r="S345" s="75">
        <v>0</v>
      </c>
      <c r="T345" s="75">
        <v>0</v>
      </c>
      <c r="U345" s="75">
        <v>0</v>
      </c>
      <c r="V345" s="75">
        <v>0</v>
      </c>
      <c r="W345" s="75">
        <v>0</v>
      </c>
      <c r="X345" s="75">
        <v>0</v>
      </c>
      <c r="Y345" s="75">
        <v>0</v>
      </c>
      <c r="Z345" s="75">
        <v>0</v>
      </c>
      <c r="AA345" s="75">
        <v>0</v>
      </c>
      <c r="AB345" s="75">
        <v>0</v>
      </c>
      <c r="AC345" s="75">
        <v>0</v>
      </c>
      <c r="AD345" s="75">
        <v>14000</v>
      </c>
      <c r="AE345" s="75">
        <v>0</v>
      </c>
      <c r="AF345" s="75">
        <v>0</v>
      </c>
      <c r="AG345" s="75">
        <v>0</v>
      </c>
      <c r="AH345" s="75">
        <v>0</v>
      </c>
      <c r="AI345" s="75">
        <v>0</v>
      </c>
      <c r="AJ345" s="75">
        <v>0</v>
      </c>
      <c r="AK345" s="75">
        <v>0</v>
      </c>
      <c r="AL345" s="75">
        <v>0</v>
      </c>
      <c r="AM345" s="75">
        <v>0</v>
      </c>
      <c r="AN345" s="75">
        <v>0</v>
      </c>
      <c r="AO345" s="75">
        <v>0</v>
      </c>
      <c r="AP345" s="75">
        <v>0</v>
      </c>
      <c r="AQ345" s="75">
        <v>0</v>
      </c>
      <c r="AR345" s="75">
        <v>0</v>
      </c>
      <c r="AS345" s="75">
        <v>0</v>
      </c>
      <c r="AT345" s="75">
        <v>0</v>
      </c>
      <c r="AU345" s="75">
        <v>0</v>
      </c>
      <c r="AV345" s="75">
        <v>0</v>
      </c>
      <c r="AW345" s="75">
        <v>0</v>
      </c>
      <c r="AX345" s="75">
        <v>50200</v>
      </c>
      <c r="AY345" s="75">
        <v>0</v>
      </c>
      <c r="AZ345" s="75">
        <v>0</v>
      </c>
      <c r="BA345" s="75">
        <v>0</v>
      </c>
      <c r="BB345" s="75">
        <v>0</v>
      </c>
      <c r="BC345" s="75">
        <v>0</v>
      </c>
      <c r="BD345" s="75">
        <v>0</v>
      </c>
      <c r="BE345" s="75">
        <v>0</v>
      </c>
      <c r="BF345" s="75">
        <v>0</v>
      </c>
      <c r="BG345" s="75">
        <v>0</v>
      </c>
      <c r="BH345" s="75">
        <v>0</v>
      </c>
      <c r="BI345" s="75">
        <v>0</v>
      </c>
      <c r="BJ345" s="75">
        <v>0</v>
      </c>
      <c r="BK345" s="75">
        <v>0</v>
      </c>
      <c r="BL345" s="75">
        <v>0</v>
      </c>
      <c r="BM345" s="75">
        <v>0</v>
      </c>
      <c r="BN345" s="75">
        <v>0</v>
      </c>
      <c r="BO345" s="75">
        <v>0</v>
      </c>
      <c r="BP345" s="75">
        <v>0</v>
      </c>
      <c r="BQ345" s="75">
        <v>0</v>
      </c>
      <c r="BR345" s="75">
        <v>0</v>
      </c>
      <c r="BS345" s="75">
        <v>0</v>
      </c>
      <c r="BT345" s="75">
        <v>0</v>
      </c>
      <c r="BU345" s="75">
        <v>0</v>
      </c>
      <c r="BV345" s="75">
        <v>0</v>
      </c>
      <c r="BW345" s="75">
        <v>0</v>
      </c>
      <c r="BX345" s="75">
        <v>0</v>
      </c>
      <c r="BY345" s="76">
        <v>361746.25</v>
      </c>
    </row>
    <row r="346" spans="1:77" x14ac:dyDescent="0.2">
      <c r="A346" s="73" t="s">
        <v>43</v>
      </c>
      <c r="B346" s="74" t="s">
        <v>885</v>
      </c>
      <c r="C346" s="73" t="s">
        <v>886</v>
      </c>
      <c r="D346" s="75">
        <v>0</v>
      </c>
      <c r="E346" s="75">
        <v>0</v>
      </c>
      <c r="F346" s="75">
        <v>0</v>
      </c>
      <c r="G346" s="75">
        <v>0</v>
      </c>
      <c r="H346" s="75">
        <v>0</v>
      </c>
      <c r="I346" s="75">
        <v>0</v>
      </c>
      <c r="J346" s="75">
        <v>0</v>
      </c>
      <c r="K346" s="75">
        <v>2261974</v>
      </c>
      <c r="L346" s="75">
        <v>0</v>
      </c>
      <c r="M346" s="75">
        <v>0</v>
      </c>
      <c r="N346" s="75">
        <v>0</v>
      </c>
      <c r="O346" s="75">
        <v>0</v>
      </c>
      <c r="P346" s="75">
        <v>0</v>
      </c>
      <c r="Q346" s="75">
        <v>10763972.4</v>
      </c>
      <c r="R346" s="75">
        <v>0</v>
      </c>
      <c r="S346" s="75">
        <v>0</v>
      </c>
      <c r="T346" s="75">
        <v>0</v>
      </c>
      <c r="U346" s="75">
        <v>0</v>
      </c>
      <c r="V346" s="75">
        <v>0</v>
      </c>
      <c r="W346" s="75">
        <v>0</v>
      </c>
      <c r="X346" s="75">
        <v>0</v>
      </c>
      <c r="Y346" s="75">
        <v>0</v>
      </c>
      <c r="Z346" s="75">
        <v>0</v>
      </c>
      <c r="AA346" s="75">
        <v>0</v>
      </c>
      <c r="AB346" s="75">
        <v>0</v>
      </c>
      <c r="AC346" s="75">
        <v>0</v>
      </c>
      <c r="AD346" s="75">
        <v>0</v>
      </c>
      <c r="AE346" s="75">
        <v>0</v>
      </c>
      <c r="AF346" s="75">
        <v>0</v>
      </c>
      <c r="AG346" s="75">
        <v>0</v>
      </c>
      <c r="AH346" s="75">
        <v>0</v>
      </c>
      <c r="AI346" s="75">
        <v>0</v>
      </c>
      <c r="AJ346" s="75">
        <v>0</v>
      </c>
      <c r="AK346" s="75">
        <v>0</v>
      </c>
      <c r="AL346" s="75">
        <v>0</v>
      </c>
      <c r="AM346" s="75">
        <v>0</v>
      </c>
      <c r="AN346" s="75">
        <v>0</v>
      </c>
      <c r="AO346" s="75">
        <v>0</v>
      </c>
      <c r="AP346" s="75">
        <v>0</v>
      </c>
      <c r="AQ346" s="75">
        <v>0</v>
      </c>
      <c r="AR346" s="75">
        <v>0</v>
      </c>
      <c r="AS346" s="75">
        <v>0</v>
      </c>
      <c r="AT346" s="75">
        <v>0</v>
      </c>
      <c r="AU346" s="75">
        <v>0</v>
      </c>
      <c r="AV346" s="75">
        <v>0</v>
      </c>
      <c r="AW346" s="75">
        <v>0</v>
      </c>
      <c r="AX346" s="75">
        <v>0</v>
      </c>
      <c r="AY346" s="75">
        <v>0</v>
      </c>
      <c r="AZ346" s="75">
        <v>450000</v>
      </c>
      <c r="BA346" s="75">
        <v>0</v>
      </c>
      <c r="BB346" s="75">
        <v>0</v>
      </c>
      <c r="BC346" s="75">
        <v>0</v>
      </c>
      <c r="BD346" s="75">
        <v>0</v>
      </c>
      <c r="BE346" s="75">
        <v>0</v>
      </c>
      <c r="BF346" s="75">
        <v>1100000</v>
      </c>
      <c r="BG346" s="75">
        <v>0</v>
      </c>
      <c r="BH346" s="75">
        <v>0</v>
      </c>
      <c r="BI346" s="75">
        <v>0</v>
      </c>
      <c r="BJ346" s="75">
        <v>0</v>
      </c>
      <c r="BK346" s="75">
        <v>0</v>
      </c>
      <c r="BL346" s="75">
        <v>0</v>
      </c>
      <c r="BM346" s="75">
        <v>0</v>
      </c>
      <c r="BN346" s="75">
        <v>0</v>
      </c>
      <c r="BO346" s="75">
        <v>0</v>
      </c>
      <c r="BP346" s="75">
        <v>0</v>
      </c>
      <c r="BQ346" s="75">
        <v>0</v>
      </c>
      <c r="BR346" s="75">
        <v>0</v>
      </c>
      <c r="BS346" s="75">
        <v>0</v>
      </c>
      <c r="BT346" s="75">
        <v>0</v>
      </c>
      <c r="BU346" s="75">
        <v>0</v>
      </c>
      <c r="BV346" s="75">
        <v>0</v>
      </c>
      <c r="BW346" s="75">
        <v>0</v>
      </c>
      <c r="BX346" s="75">
        <v>0</v>
      </c>
      <c r="BY346" s="76"/>
    </row>
    <row r="347" spans="1:77" x14ac:dyDescent="0.2">
      <c r="A347" s="73" t="s">
        <v>43</v>
      </c>
      <c r="B347" s="74" t="s">
        <v>887</v>
      </c>
      <c r="C347" s="73" t="s">
        <v>888</v>
      </c>
      <c r="D347" s="75">
        <v>3184268.87</v>
      </c>
      <c r="E347" s="75">
        <v>500000</v>
      </c>
      <c r="F347" s="75">
        <v>0</v>
      </c>
      <c r="G347" s="75">
        <v>0</v>
      </c>
      <c r="H347" s="75">
        <v>259920</v>
      </c>
      <c r="I347" s="75">
        <v>0</v>
      </c>
      <c r="J347" s="75">
        <v>1732800</v>
      </c>
      <c r="K347" s="75">
        <v>11150</v>
      </c>
      <c r="L347" s="75">
        <v>0</v>
      </c>
      <c r="M347" s="75">
        <v>0</v>
      </c>
      <c r="N347" s="75">
        <v>0</v>
      </c>
      <c r="O347" s="75">
        <v>0</v>
      </c>
      <c r="P347" s="75">
        <v>0</v>
      </c>
      <c r="Q347" s="75">
        <v>0</v>
      </c>
      <c r="R347" s="75">
        <v>0</v>
      </c>
      <c r="S347" s="75">
        <v>10625</v>
      </c>
      <c r="T347" s="75">
        <v>0</v>
      </c>
      <c r="U347" s="75">
        <v>0</v>
      </c>
      <c r="V347" s="75">
        <v>44790</v>
      </c>
      <c r="W347" s="75">
        <v>0</v>
      </c>
      <c r="X347" s="75">
        <v>0</v>
      </c>
      <c r="Y347" s="75">
        <v>0</v>
      </c>
      <c r="Z347" s="75">
        <v>0</v>
      </c>
      <c r="AA347" s="75">
        <v>0</v>
      </c>
      <c r="AB347" s="75">
        <v>0</v>
      </c>
      <c r="AC347" s="75">
        <v>0</v>
      </c>
      <c r="AD347" s="75">
        <v>0</v>
      </c>
      <c r="AE347" s="75">
        <v>0</v>
      </c>
      <c r="AF347" s="75">
        <v>0</v>
      </c>
      <c r="AG347" s="75">
        <v>0</v>
      </c>
      <c r="AH347" s="75">
        <v>0</v>
      </c>
      <c r="AI347" s="75">
        <v>0</v>
      </c>
      <c r="AJ347" s="75">
        <v>0</v>
      </c>
      <c r="AK347" s="75">
        <v>0</v>
      </c>
      <c r="AL347" s="75">
        <v>0</v>
      </c>
      <c r="AM347" s="75">
        <v>0</v>
      </c>
      <c r="AN347" s="75">
        <v>0</v>
      </c>
      <c r="AO347" s="75">
        <v>0</v>
      </c>
      <c r="AP347" s="75">
        <v>0</v>
      </c>
      <c r="AQ347" s="75">
        <v>8900</v>
      </c>
      <c r="AR347" s="75">
        <v>0</v>
      </c>
      <c r="AS347" s="75">
        <v>0</v>
      </c>
      <c r="AT347" s="75">
        <v>0</v>
      </c>
      <c r="AU347" s="75">
        <v>0</v>
      </c>
      <c r="AV347" s="75">
        <v>0</v>
      </c>
      <c r="AW347" s="75">
        <v>0</v>
      </c>
      <c r="AX347" s="75">
        <v>0</v>
      </c>
      <c r="AY347" s="75">
        <v>0</v>
      </c>
      <c r="AZ347" s="75">
        <v>0</v>
      </c>
      <c r="BA347" s="75">
        <v>0</v>
      </c>
      <c r="BB347" s="75">
        <v>0</v>
      </c>
      <c r="BC347" s="75">
        <v>0</v>
      </c>
      <c r="BD347" s="75">
        <v>0</v>
      </c>
      <c r="BE347" s="75">
        <v>43568.98</v>
      </c>
      <c r="BF347" s="75">
        <v>0</v>
      </c>
      <c r="BG347" s="75">
        <v>16719</v>
      </c>
      <c r="BH347" s="75">
        <v>0</v>
      </c>
      <c r="BI347" s="75">
        <v>0</v>
      </c>
      <c r="BJ347" s="75">
        <v>0</v>
      </c>
      <c r="BK347" s="75">
        <v>566429</v>
      </c>
      <c r="BL347" s="75">
        <v>802468</v>
      </c>
      <c r="BM347" s="75">
        <v>11600</v>
      </c>
      <c r="BN347" s="75">
        <v>0</v>
      </c>
      <c r="BO347" s="75">
        <v>0</v>
      </c>
      <c r="BP347" s="75">
        <v>0</v>
      </c>
      <c r="BQ347" s="75">
        <v>0</v>
      </c>
      <c r="BR347" s="75">
        <v>0</v>
      </c>
      <c r="BS347" s="75">
        <v>0</v>
      </c>
      <c r="BT347" s="75">
        <v>0</v>
      </c>
      <c r="BU347" s="75">
        <v>0</v>
      </c>
      <c r="BV347" s="75">
        <v>0</v>
      </c>
      <c r="BW347" s="75">
        <v>0</v>
      </c>
      <c r="BX347" s="75">
        <v>0</v>
      </c>
      <c r="BY347" s="76"/>
    </row>
    <row r="348" spans="1:77" x14ac:dyDescent="0.2">
      <c r="A348" s="73" t="s">
        <v>43</v>
      </c>
      <c r="B348" s="74" t="s">
        <v>889</v>
      </c>
      <c r="C348" s="73" t="s">
        <v>890</v>
      </c>
      <c r="D348" s="75">
        <v>0</v>
      </c>
      <c r="E348" s="75">
        <v>0</v>
      </c>
      <c r="F348" s="75">
        <v>4662381.26</v>
      </c>
      <c r="G348" s="75">
        <v>1853000</v>
      </c>
      <c r="H348" s="75">
        <v>1952566.25</v>
      </c>
      <c r="I348" s="75">
        <v>1752504.83</v>
      </c>
      <c r="J348" s="75">
        <v>0</v>
      </c>
      <c r="K348" s="75">
        <v>4408872.5</v>
      </c>
      <c r="L348" s="75">
        <v>2394274</v>
      </c>
      <c r="M348" s="75">
        <v>10954309.5</v>
      </c>
      <c r="N348" s="75">
        <v>1229916</v>
      </c>
      <c r="O348" s="75">
        <v>3345002</v>
      </c>
      <c r="P348" s="75">
        <v>6707610</v>
      </c>
      <c r="Q348" s="75">
        <v>5169305</v>
      </c>
      <c r="R348" s="75">
        <v>1500737.84</v>
      </c>
      <c r="S348" s="75">
        <v>3191638</v>
      </c>
      <c r="T348" s="75">
        <v>0</v>
      </c>
      <c r="U348" s="75">
        <v>803835</v>
      </c>
      <c r="V348" s="75">
        <v>15048</v>
      </c>
      <c r="W348" s="75">
        <v>7839221.5099999998</v>
      </c>
      <c r="X348" s="75">
        <v>1835311.59</v>
      </c>
      <c r="Y348" s="75">
        <v>0</v>
      </c>
      <c r="Z348" s="75">
        <v>1360608</v>
      </c>
      <c r="AA348" s="75">
        <v>0</v>
      </c>
      <c r="AB348" s="75">
        <v>1844368.99</v>
      </c>
      <c r="AC348" s="75">
        <v>0</v>
      </c>
      <c r="AD348" s="75">
        <v>0</v>
      </c>
      <c r="AE348" s="75">
        <v>133300</v>
      </c>
      <c r="AF348" s="75">
        <v>1223349.75</v>
      </c>
      <c r="AG348" s="75">
        <v>720365</v>
      </c>
      <c r="AH348" s="75">
        <v>1315065.67</v>
      </c>
      <c r="AI348" s="75">
        <v>1092954.17</v>
      </c>
      <c r="AJ348" s="75">
        <v>2619594.5</v>
      </c>
      <c r="AK348" s="75">
        <v>776543.67</v>
      </c>
      <c r="AL348" s="75">
        <v>1338150.9099999999</v>
      </c>
      <c r="AM348" s="75">
        <v>2619761.9</v>
      </c>
      <c r="AN348" s="75">
        <v>1610072.84</v>
      </c>
      <c r="AO348" s="75">
        <v>1673888</v>
      </c>
      <c r="AP348" s="75">
        <v>1068597.3400000001</v>
      </c>
      <c r="AQ348" s="75">
        <v>0</v>
      </c>
      <c r="AR348" s="75">
        <v>551527</v>
      </c>
      <c r="AS348" s="75">
        <v>1127536.97</v>
      </c>
      <c r="AT348" s="75">
        <v>1393674</v>
      </c>
      <c r="AU348" s="75">
        <v>1237398</v>
      </c>
      <c r="AV348" s="75">
        <v>882538</v>
      </c>
      <c r="AW348" s="75">
        <v>612384.9</v>
      </c>
      <c r="AX348" s="75">
        <v>0</v>
      </c>
      <c r="AY348" s="75">
        <v>1598300</v>
      </c>
      <c r="AZ348" s="75">
        <v>2718920.29</v>
      </c>
      <c r="BA348" s="75">
        <v>3521352</v>
      </c>
      <c r="BB348" s="75">
        <v>15300</v>
      </c>
      <c r="BC348" s="75">
        <v>12000</v>
      </c>
      <c r="BD348" s="75">
        <v>3716740</v>
      </c>
      <c r="BE348" s="75">
        <v>15300</v>
      </c>
      <c r="BF348" s="75">
        <v>2715172.12</v>
      </c>
      <c r="BG348" s="75">
        <v>1945565</v>
      </c>
      <c r="BH348" s="75">
        <v>1006969</v>
      </c>
      <c r="BI348" s="75">
        <v>0</v>
      </c>
      <c r="BJ348" s="75">
        <v>5639975.5</v>
      </c>
      <c r="BK348" s="75">
        <v>3127975</v>
      </c>
      <c r="BL348" s="75">
        <v>134293</v>
      </c>
      <c r="BM348" s="75">
        <v>2261426.9300000002</v>
      </c>
      <c r="BN348" s="75">
        <v>1680147</v>
      </c>
      <c r="BO348" s="75">
        <v>1824630</v>
      </c>
      <c r="BP348" s="75">
        <v>0</v>
      </c>
      <c r="BQ348" s="75">
        <v>1943803</v>
      </c>
      <c r="BR348" s="75">
        <v>1503935</v>
      </c>
      <c r="BS348" s="75">
        <v>1914351</v>
      </c>
      <c r="BT348" s="75">
        <v>2066274</v>
      </c>
      <c r="BU348" s="75">
        <v>3372947</v>
      </c>
      <c r="BV348" s="75">
        <v>2488786</v>
      </c>
      <c r="BW348" s="75">
        <v>1255334</v>
      </c>
      <c r="BX348" s="75">
        <v>841486</v>
      </c>
      <c r="BY348" s="76">
        <v>1984053.96</v>
      </c>
    </row>
    <row r="349" spans="1:77" x14ac:dyDescent="0.2">
      <c r="A349" s="73" t="s">
        <v>43</v>
      </c>
      <c r="B349" s="74" t="s">
        <v>891</v>
      </c>
      <c r="C349" s="73" t="s">
        <v>892</v>
      </c>
      <c r="D349" s="75">
        <v>0</v>
      </c>
      <c r="E349" s="75">
        <v>0</v>
      </c>
      <c r="F349" s="75">
        <v>0</v>
      </c>
      <c r="G349" s="75">
        <v>0</v>
      </c>
      <c r="H349" s="75">
        <v>0</v>
      </c>
      <c r="I349" s="75">
        <v>2877.48</v>
      </c>
      <c r="J349" s="75">
        <v>0</v>
      </c>
      <c r="K349" s="75">
        <v>0</v>
      </c>
      <c r="L349" s="75">
        <v>0</v>
      </c>
      <c r="M349" s="75">
        <v>0</v>
      </c>
      <c r="N349" s="75">
        <v>0</v>
      </c>
      <c r="O349" s="75">
        <v>0</v>
      </c>
      <c r="P349" s="75">
        <v>0</v>
      </c>
      <c r="Q349" s="75">
        <v>0</v>
      </c>
      <c r="R349" s="75">
        <v>0</v>
      </c>
      <c r="S349" s="75">
        <v>0</v>
      </c>
      <c r="T349" s="75">
        <v>0</v>
      </c>
      <c r="U349" s="75">
        <v>0</v>
      </c>
      <c r="V349" s="75">
        <v>0</v>
      </c>
      <c r="W349" s="75">
        <v>0</v>
      </c>
      <c r="X349" s="75">
        <v>0</v>
      </c>
      <c r="Y349" s="75">
        <v>0</v>
      </c>
      <c r="Z349" s="75">
        <v>0</v>
      </c>
      <c r="AA349" s="75">
        <v>0</v>
      </c>
      <c r="AB349" s="75">
        <v>0</v>
      </c>
      <c r="AC349" s="75">
        <v>0</v>
      </c>
      <c r="AD349" s="75">
        <v>0</v>
      </c>
      <c r="AE349" s="75">
        <v>0</v>
      </c>
      <c r="AF349" s="75">
        <v>0</v>
      </c>
      <c r="AG349" s="75">
        <v>0</v>
      </c>
      <c r="AH349" s="75">
        <v>0</v>
      </c>
      <c r="AI349" s="75">
        <v>0</v>
      </c>
      <c r="AJ349" s="75">
        <v>0</v>
      </c>
      <c r="AK349" s="75">
        <v>0</v>
      </c>
      <c r="AL349" s="75">
        <v>0</v>
      </c>
      <c r="AM349" s="75">
        <v>0</v>
      </c>
      <c r="AN349" s="75">
        <v>0</v>
      </c>
      <c r="AO349" s="75">
        <v>0</v>
      </c>
      <c r="AP349" s="75">
        <v>0</v>
      </c>
      <c r="AQ349" s="75">
        <v>0</v>
      </c>
      <c r="AR349" s="75">
        <v>0</v>
      </c>
      <c r="AS349" s="75">
        <v>0</v>
      </c>
      <c r="AT349" s="75">
        <v>0</v>
      </c>
      <c r="AU349" s="75">
        <v>0</v>
      </c>
      <c r="AV349" s="75">
        <v>0</v>
      </c>
      <c r="AW349" s="75">
        <v>0</v>
      </c>
      <c r="AX349" s="75">
        <v>0</v>
      </c>
      <c r="AY349" s="75">
        <v>0</v>
      </c>
      <c r="AZ349" s="75">
        <v>0</v>
      </c>
      <c r="BA349" s="75">
        <v>0</v>
      </c>
      <c r="BB349" s="75">
        <v>0</v>
      </c>
      <c r="BC349" s="75">
        <v>0</v>
      </c>
      <c r="BD349" s="75">
        <v>0</v>
      </c>
      <c r="BE349" s="75">
        <v>0</v>
      </c>
      <c r="BF349" s="75">
        <v>0</v>
      </c>
      <c r="BG349" s="75">
        <v>0</v>
      </c>
      <c r="BH349" s="75">
        <v>0</v>
      </c>
      <c r="BI349" s="75">
        <v>0</v>
      </c>
      <c r="BJ349" s="75">
        <v>0</v>
      </c>
      <c r="BK349" s="75">
        <v>0</v>
      </c>
      <c r="BL349" s="75">
        <v>0</v>
      </c>
      <c r="BM349" s="75">
        <v>0</v>
      </c>
      <c r="BN349" s="75">
        <v>0</v>
      </c>
      <c r="BO349" s="75">
        <v>74520</v>
      </c>
      <c r="BP349" s="75">
        <v>0</v>
      </c>
      <c r="BQ349" s="75">
        <v>0</v>
      </c>
      <c r="BR349" s="75">
        <v>0</v>
      </c>
      <c r="BS349" s="75">
        <v>0</v>
      </c>
      <c r="BT349" s="75">
        <v>0</v>
      </c>
      <c r="BU349" s="75">
        <v>0</v>
      </c>
      <c r="BV349" s="75">
        <v>0</v>
      </c>
      <c r="BW349" s="75">
        <v>0</v>
      </c>
      <c r="BX349" s="75">
        <v>0</v>
      </c>
      <c r="BY349" s="76">
        <v>5130347.32</v>
      </c>
    </row>
    <row r="350" spans="1:77" x14ac:dyDescent="0.2">
      <c r="A350" s="73" t="s">
        <v>43</v>
      </c>
      <c r="B350" s="74" t="s">
        <v>893</v>
      </c>
      <c r="C350" s="73" t="s">
        <v>894</v>
      </c>
      <c r="D350" s="75">
        <v>0</v>
      </c>
      <c r="E350" s="75">
        <v>0</v>
      </c>
      <c r="F350" s="75">
        <v>0</v>
      </c>
      <c r="G350" s="75">
        <v>0</v>
      </c>
      <c r="H350" s="75">
        <v>0</v>
      </c>
      <c r="I350" s="75">
        <v>0</v>
      </c>
      <c r="J350" s="75">
        <v>0</v>
      </c>
      <c r="K350" s="75">
        <v>0</v>
      </c>
      <c r="L350" s="75">
        <v>0</v>
      </c>
      <c r="M350" s="75">
        <v>0</v>
      </c>
      <c r="N350" s="75">
        <v>11556</v>
      </c>
      <c r="O350" s="75">
        <v>0</v>
      </c>
      <c r="P350" s="75">
        <v>0</v>
      </c>
      <c r="Q350" s="75">
        <v>0</v>
      </c>
      <c r="R350" s="75">
        <v>0</v>
      </c>
      <c r="S350" s="75">
        <v>0</v>
      </c>
      <c r="T350" s="75">
        <v>0</v>
      </c>
      <c r="U350" s="75">
        <v>0</v>
      </c>
      <c r="V350" s="75">
        <v>0</v>
      </c>
      <c r="W350" s="75">
        <v>0</v>
      </c>
      <c r="X350" s="75">
        <v>0</v>
      </c>
      <c r="Y350" s="75">
        <v>0</v>
      </c>
      <c r="Z350" s="75">
        <v>0</v>
      </c>
      <c r="AA350" s="75">
        <v>0</v>
      </c>
      <c r="AB350" s="75">
        <v>0</v>
      </c>
      <c r="AC350" s="75">
        <v>0</v>
      </c>
      <c r="AD350" s="75">
        <v>0</v>
      </c>
      <c r="AE350" s="75">
        <v>0</v>
      </c>
      <c r="AF350" s="75">
        <v>0</v>
      </c>
      <c r="AG350" s="75">
        <v>0</v>
      </c>
      <c r="AH350" s="75">
        <v>0</v>
      </c>
      <c r="AI350" s="75">
        <v>0</v>
      </c>
      <c r="AJ350" s="75">
        <v>0</v>
      </c>
      <c r="AK350" s="75">
        <v>0</v>
      </c>
      <c r="AL350" s="75">
        <v>0</v>
      </c>
      <c r="AM350" s="75">
        <v>0</v>
      </c>
      <c r="AN350" s="75">
        <v>0</v>
      </c>
      <c r="AO350" s="75">
        <v>0</v>
      </c>
      <c r="AP350" s="75">
        <v>0</v>
      </c>
      <c r="AQ350" s="75">
        <v>0</v>
      </c>
      <c r="AR350" s="75">
        <v>0</v>
      </c>
      <c r="AS350" s="75">
        <v>0</v>
      </c>
      <c r="AT350" s="75">
        <v>0</v>
      </c>
      <c r="AU350" s="75">
        <v>0</v>
      </c>
      <c r="AV350" s="75">
        <v>0</v>
      </c>
      <c r="AW350" s="75">
        <v>0</v>
      </c>
      <c r="AX350" s="75">
        <v>0</v>
      </c>
      <c r="AY350" s="75">
        <v>0</v>
      </c>
      <c r="AZ350" s="75">
        <v>53544.86</v>
      </c>
      <c r="BA350" s="75">
        <v>146708.4</v>
      </c>
      <c r="BB350" s="75">
        <v>0</v>
      </c>
      <c r="BC350" s="75">
        <v>0</v>
      </c>
      <c r="BD350" s="75">
        <v>0</v>
      </c>
      <c r="BE350" s="75">
        <v>0</v>
      </c>
      <c r="BF350" s="75">
        <v>0</v>
      </c>
      <c r="BG350" s="75">
        <v>0</v>
      </c>
      <c r="BH350" s="75">
        <v>0</v>
      </c>
      <c r="BI350" s="75">
        <v>71237.649999999994</v>
      </c>
      <c r="BJ350" s="75">
        <v>0</v>
      </c>
      <c r="BK350" s="75">
        <v>0</v>
      </c>
      <c r="BL350" s="75">
        <v>0</v>
      </c>
      <c r="BM350" s="75">
        <v>0</v>
      </c>
      <c r="BN350" s="75">
        <v>35625</v>
      </c>
      <c r="BO350" s="75">
        <v>0</v>
      </c>
      <c r="BP350" s="75">
        <v>0</v>
      </c>
      <c r="BQ350" s="75">
        <v>0</v>
      </c>
      <c r="BR350" s="75">
        <v>0</v>
      </c>
      <c r="BS350" s="75">
        <v>0</v>
      </c>
      <c r="BT350" s="75">
        <v>0</v>
      </c>
      <c r="BU350" s="75">
        <v>0</v>
      </c>
      <c r="BV350" s="75">
        <v>0</v>
      </c>
      <c r="BW350" s="75">
        <v>0</v>
      </c>
      <c r="BX350" s="75">
        <v>0</v>
      </c>
      <c r="BY350" s="76">
        <v>2664344.16</v>
      </c>
    </row>
    <row r="351" spans="1:77" x14ac:dyDescent="0.2">
      <c r="A351" s="73" t="s">
        <v>43</v>
      </c>
      <c r="B351" s="74" t="s">
        <v>895</v>
      </c>
      <c r="C351" s="73" t="s">
        <v>896</v>
      </c>
      <c r="D351" s="75">
        <v>0</v>
      </c>
      <c r="E351" s="75">
        <v>0</v>
      </c>
      <c r="F351" s="75">
        <v>375564</v>
      </c>
      <c r="G351" s="75">
        <v>245032</v>
      </c>
      <c r="H351" s="75">
        <v>607366.82999999996</v>
      </c>
      <c r="I351" s="75">
        <v>10400</v>
      </c>
      <c r="J351" s="75">
        <v>0</v>
      </c>
      <c r="K351" s="75">
        <v>733951.5</v>
      </c>
      <c r="L351" s="75">
        <v>298169</v>
      </c>
      <c r="M351" s="75">
        <v>930447.5</v>
      </c>
      <c r="N351" s="75">
        <v>229995</v>
      </c>
      <c r="O351" s="75">
        <v>541879.5</v>
      </c>
      <c r="P351" s="75">
        <v>715502</v>
      </c>
      <c r="Q351" s="75">
        <v>728681</v>
      </c>
      <c r="R351" s="75">
        <v>368420</v>
      </c>
      <c r="S351" s="75">
        <v>838202</v>
      </c>
      <c r="T351" s="75">
        <v>172712.5</v>
      </c>
      <c r="U351" s="75">
        <v>63166.5</v>
      </c>
      <c r="V351" s="75">
        <v>0</v>
      </c>
      <c r="W351" s="75">
        <v>889086</v>
      </c>
      <c r="X351" s="75">
        <v>507656</v>
      </c>
      <c r="Y351" s="75">
        <v>133490</v>
      </c>
      <c r="Z351" s="75">
        <v>124550</v>
      </c>
      <c r="AA351" s="75">
        <v>190000</v>
      </c>
      <c r="AB351" s="75">
        <v>58010</v>
      </c>
      <c r="AC351" s="75">
        <v>0</v>
      </c>
      <c r="AD351" s="75">
        <v>0</v>
      </c>
      <c r="AE351" s="75">
        <v>300000</v>
      </c>
      <c r="AF351" s="75">
        <v>330233.71000000002</v>
      </c>
      <c r="AG351" s="75">
        <v>153472</v>
      </c>
      <c r="AH351" s="75">
        <v>94466</v>
      </c>
      <c r="AI351" s="75">
        <v>119958</v>
      </c>
      <c r="AJ351" s="75">
        <v>154865</v>
      </c>
      <c r="AK351" s="75">
        <v>86473.25</v>
      </c>
      <c r="AL351" s="75">
        <v>74720.75</v>
      </c>
      <c r="AM351" s="75">
        <v>187285</v>
      </c>
      <c r="AN351" s="75">
        <v>35981.5</v>
      </c>
      <c r="AO351" s="75">
        <v>153430</v>
      </c>
      <c r="AP351" s="75">
        <v>183208</v>
      </c>
      <c r="AQ351" s="75">
        <v>0</v>
      </c>
      <c r="AR351" s="75">
        <v>643411</v>
      </c>
      <c r="AS351" s="75">
        <v>158925.75</v>
      </c>
      <c r="AT351" s="75">
        <v>123653.5</v>
      </c>
      <c r="AU351" s="75">
        <v>191962.7</v>
      </c>
      <c r="AV351" s="75">
        <v>8445</v>
      </c>
      <c r="AW351" s="75">
        <v>163272.5</v>
      </c>
      <c r="AX351" s="75">
        <v>0</v>
      </c>
      <c r="AY351" s="75">
        <v>95359</v>
      </c>
      <c r="AZ351" s="75">
        <v>556259.71</v>
      </c>
      <c r="BA351" s="75">
        <v>1545871.72</v>
      </c>
      <c r="BB351" s="75">
        <v>0</v>
      </c>
      <c r="BC351" s="75">
        <v>2113022</v>
      </c>
      <c r="BD351" s="75">
        <v>318901</v>
      </c>
      <c r="BE351" s="75">
        <v>1256991.3</v>
      </c>
      <c r="BF351" s="75">
        <v>238483</v>
      </c>
      <c r="BG351" s="75">
        <v>77469</v>
      </c>
      <c r="BH351" s="75">
        <v>36053</v>
      </c>
      <c r="BI351" s="75">
        <v>314125</v>
      </c>
      <c r="BJ351" s="75">
        <v>445798</v>
      </c>
      <c r="BK351" s="75">
        <v>373088.04</v>
      </c>
      <c r="BL351" s="75">
        <v>85792</v>
      </c>
      <c r="BM351" s="75">
        <v>161985.25</v>
      </c>
      <c r="BN351" s="75">
        <v>467420</v>
      </c>
      <c r="BO351" s="75">
        <v>148232.75</v>
      </c>
      <c r="BP351" s="75">
        <v>0</v>
      </c>
      <c r="BQ351" s="75">
        <v>79671</v>
      </c>
      <c r="BR351" s="75">
        <v>160391</v>
      </c>
      <c r="BS351" s="75">
        <v>252235</v>
      </c>
      <c r="BT351" s="75">
        <v>259354</v>
      </c>
      <c r="BU351" s="75">
        <v>984475.49</v>
      </c>
      <c r="BV351" s="75">
        <v>141824</v>
      </c>
      <c r="BW351" s="75">
        <v>19391</v>
      </c>
      <c r="BX351" s="75">
        <v>58710</v>
      </c>
      <c r="BY351" s="76">
        <v>270730</v>
      </c>
    </row>
    <row r="352" spans="1:77" x14ac:dyDescent="0.2">
      <c r="A352" s="73" t="s">
        <v>43</v>
      </c>
      <c r="B352" s="74" t="s">
        <v>897</v>
      </c>
      <c r="C352" s="73" t="s">
        <v>898</v>
      </c>
      <c r="D352" s="75">
        <v>0</v>
      </c>
      <c r="E352" s="75">
        <v>0</v>
      </c>
      <c r="F352" s="75">
        <v>0</v>
      </c>
      <c r="G352" s="75">
        <v>371510</v>
      </c>
      <c r="H352" s="75">
        <v>269260</v>
      </c>
      <c r="I352" s="75">
        <v>349880.5</v>
      </c>
      <c r="J352" s="75">
        <v>1730510</v>
      </c>
      <c r="K352" s="75">
        <v>0</v>
      </c>
      <c r="L352" s="75">
        <v>9350</v>
      </c>
      <c r="M352" s="75">
        <v>815550</v>
      </c>
      <c r="N352" s="75">
        <v>0</v>
      </c>
      <c r="O352" s="75">
        <v>251070</v>
      </c>
      <c r="P352" s="75">
        <v>0</v>
      </c>
      <c r="Q352" s="75">
        <v>742440</v>
      </c>
      <c r="R352" s="75">
        <v>78930</v>
      </c>
      <c r="S352" s="75">
        <v>335470</v>
      </c>
      <c r="T352" s="75">
        <v>0</v>
      </c>
      <c r="U352" s="75">
        <v>138960</v>
      </c>
      <c r="V352" s="75">
        <v>1760710</v>
      </c>
      <c r="W352" s="75">
        <v>545849</v>
      </c>
      <c r="X352" s="75">
        <v>372540</v>
      </c>
      <c r="Y352" s="75">
        <v>640400</v>
      </c>
      <c r="Z352" s="75">
        <v>241610</v>
      </c>
      <c r="AA352" s="75">
        <v>0</v>
      </c>
      <c r="AB352" s="75">
        <v>393683</v>
      </c>
      <c r="AC352" s="75">
        <v>201743</v>
      </c>
      <c r="AD352" s="75">
        <v>0</v>
      </c>
      <c r="AE352" s="75">
        <v>1159230</v>
      </c>
      <c r="AF352" s="75">
        <v>453311</v>
      </c>
      <c r="AG352" s="75">
        <v>266698</v>
      </c>
      <c r="AH352" s="75">
        <v>134440</v>
      </c>
      <c r="AI352" s="75">
        <v>211850</v>
      </c>
      <c r="AJ352" s="75">
        <v>206880</v>
      </c>
      <c r="AK352" s="75">
        <v>242606</v>
      </c>
      <c r="AL352" s="75">
        <v>220890</v>
      </c>
      <c r="AM352" s="75">
        <v>305783</v>
      </c>
      <c r="AN352" s="75">
        <v>168390</v>
      </c>
      <c r="AO352" s="75">
        <v>292560</v>
      </c>
      <c r="AP352" s="75">
        <v>292980</v>
      </c>
      <c r="AQ352" s="75">
        <v>786440</v>
      </c>
      <c r="AR352" s="75">
        <v>108840</v>
      </c>
      <c r="AS352" s="75">
        <v>172319</v>
      </c>
      <c r="AT352" s="75">
        <v>520781</v>
      </c>
      <c r="AU352" s="75">
        <v>0</v>
      </c>
      <c r="AV352" s="75">
        <v>85035</v>
      </c>
      <c r="AW352" s="75">
        <v>132608</v>
      </c>
      <c r="AX352" s="75">
        <v>0</v>
      </c>
      <c r="AY352" s="75">
        <v>208360</v>
      </c>
      <c r="AZ352" s="75">
        <v>0</v>
      </c>
      <c r="BA352" s="75">
        <v>0</v>
      </c>
      <c r="BB352" s="75">
        <v>251560</v>
      </c>
      <c r="BC352" s="75">
        <v>0</v>
      </c>
      <c r="BD352" s="75">
        <v>319080</v>
      </c>
      <c r="BE352" s="75">
        <v>320133</v>
      </c>
      <c r="BF352" s="75">
        <v>225927</v>
      </c>
      <c r="BG352" s="75">
        <v>111676</v>
      </c>
      <c r="BH352" s="75">
        <v>58770</v>
      </c>
      <c r="BI352" s="75">
        <v>0</v>
      </c>
      <c r="BJ352" s="75">
        <v>506842</v>
      </c>
      <c r="BK352" s="75">
        <v>190200</v>
      </c>
      <c r="BL352" s="75">
        <v>183159</v>
      </c>
      <c r="BM352" s="75">
        <v>0</v>
      </c>
      <c r="BN352" s="75">
        <v>253753</v>
      </c>
      <c r="BO352" s="75">
        <v>0</v>
      </c>
      <c r="BP352" s="75">
        <v>524960</v>
      </c>
      <c r="BQ352" s="75">
        <v>138480</v>
      </c>
      <c r="BR352" s="75">
        <v>155430</v>
      </c>
      <c r="BS352" s="75">
        <v>217830</v>
      </c>
      <c r="BT352" s="75">
        <v>205110</v>
      </c>
      <c r="BU352" s="75">
        <v>406543</v>
      </c>
      <c r="BV352" s="75">
        <v>240435</v>
      </c>
      <c r="BW352" s="75">
        <v>128070</v>
      </c>
      <c r="BX352" s="75">
        <v>158935.5</v>
      </c>
      <c r="BY352" s="76">
        <v>1464699</v>
      </c>
    </row>
    <row r="353" spans="1:77" x14ac:dyDescent="0.2">
      <c r="A353" s="73" t="s">
        <v>43</v>
      </c>
      <c r="B353" s="74" t="s">
        <v>899</v>
      </c>
      <c r="C353" s="73" t="s">
        <v>900</v>
      </c>
      <c r="D353" s="75">
        <v>0</v>
      </c>
      <c r="E353" s="75">
        <v>0</v>
      </c>
      <c r="F353" s="75">
        <v>0</v>
      </c>
      <c r="G353" s="75">
        <v>0</v>
      </c>
      <c r="H353" s="75">
        <v>0</v>
      </c>
      <c r="I353" s="75">
        <v>0</v>
      </c>
      <c r="J353" s="75">
        <v>0</v>
      </c>
      <c r="K353" s="75">
        <v>0</v>
      </c>
      <c r="L353" s="75">
        <v>0</v>
      </c>
      <c r="M353" s="75">
        <v>0</v>
      </c>
      <c r="N353" s="75">
        <v>0</v>
      </c>
      <c r="O353" s="75">
        <v>0</v>
      </c>
      <c r="P353" s="75">
        <v>0</v>
      </c>
      <c r="Q353" s="75">
        <v>0</v>
      </c>
      <c r="R353" s="75">
        <v>0</v>
      </c>
      <c r="S353" s="75">
        <v>0</v>
      </c>
      <c r="T353" s="75">
        <v>0</v>
      </c>
      <c r="U353" s="75">
        <v>0</v>
      </c>
      <c r="V353" s="75">
        <v>0</v>
      </c>
      <c r="W353" s="75">
        <v>0</v>
      </c>
      <c r="X353" s="75">
        <v>0</v>
      </c>
      <c r="Y353" s="75">
        <v>0</v>
      </c>
      <c r="Z353" s="75">
        <v>0</v>
      </c>
      <c r="AA353" s="75">
        <v>0</v>
      </c>
      <c r="AB353" s="75">
        <v>0</v>
      </c>
      <c r="AC353" s="75">
        <v>0</v>
      </c>
      <c r="AD353" s="75">
        <v>0</v>
      </c>
      <c r="AE353" s="75">
        <v>16023000</v>
      </c>
      <c r="AF353" s="75">
        <v>0</v>
      </c>
      <c r="AG353" s="75">
        <v>0</v>
      </c>
      <c r="AH353" s="75">
        <v>0</v>
      </c>
      <c r="AI353" s="75">
        <v>0</v>
      </c>
      <c r="AJ353" s="75">
        <v>0</v>
      </c>
      <c r="AK353" s="75">
        <v>0</v>
      </c>
      <c r="AL353" s="75">
        <v>0</v>
      </c>
      <c r="AM353" s="75">
        <v>0</v>
      </c>
      <c r="AN353" s="75">
        <v>0</v>
      </c>
      <c r="AO353" s="75">
        <v>0</v>
      </c>
      <c r="AP353" s="75">
        <v>0</v>
      </c>
      <c r="AQ353" s="75">
        <v>0</v>
      </c>
      <c r="AR353" s="75">
        <v>0</v>
      </c>
      <c r="AS353" s="75">
        <v>0</v>
      </c>
      <c r="AT353" s="75">
        <v>0</v>
      </c>
      <c r="AU353" s="75">
        <v>0</v>
      </c>
      <c r="AV353" s="75">
        <v>0</v>
      </c>
      <c r="AW353" s="75">
        <v>0</v>
      </c>
      <c r="AX353" s="75">
        <v>0</v>
      </c>
      <c r="AY353" s="75">
        <v>0</v>
      </c>
      <c r="AZ353" s="75">
        <v>0</v>
      </c>
      <c r="BA353" s="75">
        <v>0</v>
      </c>
      <c r="BB353" s="75">
        <v>0</v>
      </c>
      <c r="BC353" s="75">
        <v>0</v>
      </c>
      <c r="BD353" s="75">
        <v>0</v>
      </c>
      <c r="BE353" s="75">
        <v>0</v>
      </c>
      <c r="BF353" s="75">
        <v>0</v>
      </c>
      <c r="BG353" s="75">
        <v>0</v>
      </c>
      <c r="BH353" s="75">
        <v>0</v>
      </c>
      <c r="BI353" s="75">
        <v>6909000</v>
      </c>
      <c r="BJ353" s="75">
        <v>0</v>
      </c>
      <c r="BK353" s="75">
        <v>0</v>
      </c>
      <c r="BL353" s="75">
        <v>0</v>
      </c>
      <c r="BM353" s="75">
        <v>0</v>
      </c>
      <c r="BN353" s="75">
        <v>0</v>
      </c>
      <c r="BO353" s="75">
        <v>0</v>
      </c>
      <c r="BP353" s="75">
        <v>0</v>
      </c>
      <c r="BQ353" s="75">
        <v>0</v>
      </c>
      <c r="BR353" s="75">
        <v>0</v>
      </c>
      <c r="BS353" s="75">
        <v>0</v>
      </c>
      <c r="BT353" s="75">
        <v>0</v>
      </c>
      <c r="BU353" s="75">
        <v>0</v>
      </c>
      <c r="BV353" s="75">
        <v>0</v>
      </c>
      <c r="BW353" s="75">
        <v>0</v>
      </c>
      <c r="BX353" s="75">
        <v>0</v>
      </c>
      <c r="BY353" s="76">
        <v>12356612.33</v>
      </c>
    </row>
    <row r="354" spans="1:77" x14ac:dyDescent="0.2">
      <c r="A354" s="73" t="s">
        <v>43</v>
      </c>
      <c r="B354" s="74" t="s">
        <v>901</v>
      </c>
      <c r="C354" s="73" t="s">
        <v>902</v>
      </c>
      <c r="D354" s="75">
        <v>0</v>
      </c>
      <c r="E354" s="75">
        <v>0</v>
      </c>
      <c r="F354" s="75">
        <v>0</v>
      </c>
      <c r="G354" s="75">
        <v>0</v>
      </c>
      <c r="H354" s="75">
        <v>0</v>
      </c>
      <c r="I354" s="75">
        <v>0</v>
      </c>
      <c r="J354" s="75">
        <v>603589505.39999998</v>
      </c>
      <c r="K354" s="75">
        <v>0</v>
      </c>
      <c r="L354" s="75">
        <v>0</v>
      </c>
      <c r="M354" s="75">
        <v>0</v>
      </c>
      <c r="N354" s="75">
        <v>0</v>
      </c>
      <c r="O354" s="75">
        <v>0</v>
      </c>
      <c r="P354" s="75">
        <v>0</v>
      </c>
      <c r="Q354" s="75">
        <v>0</v>
      </c>
      <c r="R354" s="75">
        <v>0</v>
      </c>
      <c r="S354" s="75">
        <v>0</v>
      </c>
      <c r="T354" s="75">
        <v>0</v>
      </c>
      <c r="U354" s="75">
        <v>0</v>
      </c>
      <c r="V354" s="75">
        <v>0</v>
      </c>
      <c r="W354" s="75">
        <v>0</v>
      </c>
      <c r="X354" s="75">
        <v>0</v>
      </c>
      <c r="Y354" s="75">
        <v>0</v>
      </c>
      <c r="Z354" s="75">
        <v>0</v>
      </c>
      <c r="AA354" s="75">
        <v>0</v>
      </c>
      <c r="AB354" s="75">
        <v>0</v>
      </c>
      <c r="AC354" s="75">
        <v>0</v>
      </c>
      <c r="AD354" s="75">
        <v>0</v>
      </c>
      <c r="AE354" s="75">
        <v>31711680.18</v>
      </c>
      <c r="AF354" s="75">
        <v>0</v>
      </c>
      <c r="AG354" s="75">
        <v>0</v>
      </c>
      <c r="AH354" s="75">
        <v>0</v>
      </c>
      <c r="AI354" s="75">
        <v>0</v>
      </c>
      <c r="AJ354" s="75">
        <v>0</v>
      </c>
      <c r="AK354" s="75">
        <v>0</v>
      </c>
      <c r="AL354" s="75">
        <v>0</v>
      </c>
      <c r="AM354" s="75">
        <v>0</v>
      </c>
      <c r="AN354" s="75">
        <v>0</v>
      </c>
      <c r="AO354" s="75">
        <v>0</v>
      </c>
      <c r="AP354" s="75">
        <v>0</v>
      </c>
      <c r="AQ354" s="75">
        <v>8918314.4600000009</v>
      </c>
      <c r="AR354" s="75">
        <v>0</v>
      </c>
      <c r="AS354" s="75">
        <v>0</v>
      </c>
      <c r="AT354" s="75">
        <v>0</v>
      </c>
      <c r="AU354" s="75">
        <v>0</v>
      </c>
      <c r="AV354" s="75">
        <v>0</v>
      </c>
      <c r="AW354" s="75">
        <v>0</v>
      </c>
      <c r="AX354" s="75">
        <v>375371490.25</v>
      </c>
      <c r="AY354" s="75">
        <v>0</v>
      </c>
      <c r="AZ354" s="75">
        <v>0</v>
      </c>
      <c r="BA354" s="75">
        <v>0</v>
      </c>
      <c r="BB354" s="75">
        <v>0</v>
      </c>
      <c r="BC354" s="75">
        <v>0</v>
      </c>
      <c r="BD354" s="75">
        <v>0</v>
      </c>
      <c r="BE354" s="75">
        <v>0</v>
      </c>
      <c r="BF354" s="75">
        <v>0</v>
      </c>
      <c r="BG354" s="75">
        <v>0</v>
      </c>
      <c r="BH354" s="75">
        <v>0</v>
      </c>
      <c r="BI354" s="75">
        <v>2604378</v>
      </c>
      <c r="BJ354" s="75">
        <v>0</v>
      </c>
      <c r="BK354" s="75">
        <v>0</v>
      </c>
      <c r="BL354" s="75">
        <v>0</v>
      </c>
      <c r="BM354" s="75">
        <v>0</v>
      </c>
      <c r="BN354" s="75">
        <v>0</v>
      </c>
      <c r="BO354" s="75">
        <v>0</v>
      </c>
      <c r="BP354" s="75">
        <v>0</v>
      </c>
      <c r="BQ354" s="75">
        <v>0</v>
      </c>
      <c r="BR354" s="75">
        <v>0</v>
      </c>
      <c r="BS354" s="75">
        <v>0</v>
      </c>
      <c r="BT354" s="75">
        <v>0</v>
      </c>
      <c r="BU354" s="75">
        <v>0</v>
      </c>
      <c r="BV354" s="75">
        <v>0</v>
      </c>
      <c r="BW354" s="75">
        <v>0</v>
      </c>
      <c r="BX354" s="75">
        <v>0</v>
      </c>
      <c r="BY354" s="76">
        <v>167024</v>
      </c>
    </row>
    <row r="355" spans="1:77" x14ac:dyDescent="0.2">
      <c r="A355" s="73" t="s">
        <v>43</v>
      </c>
      <c r="B355" s="74" t="s">
        <v>903</v>
      </c>
      <c r="C355" s="73" t="s">
        <v>904</v>
      </c>
      <c r="D355" s="75">
        <v>0</v>
      </c>
      <c r="E355" s="75">
        <v>0</v>
      </c>
      <c r="F355" s="75">
        <v>0</v>
      </c>
      <c r="G355" s="75">
        <v>0</v>
      </c>
      <c r="H355" s="75">
        <v>0</v>
      </c>
      <c r="I355" s="75">
        <v>0</v>
      </c>
      <c r="J355" s="75">
        <v>0</v>
      </c>
      <c r="K355" s="75">
        <v>0</v>
      </c>
      <c r="L355" s="75">
        <v>0</v>
      </c>
      <c r="M355" s="75">
        <v>0</v>
      </c>
      <c r="N355" s="75">
        <v>0</v>
      </c>
      <c r="O355" s="75">
        <v>0</v>
      </c>
      <c r="P355" s="75">
        <v>0</v>
      </c>
      <c r="Q355" s="75">
        <v>0</v>
      </c>
      <c r="R355" s="75">
        <v>0</v>
      </c>
      <c r="S355" s="75">
        <v>0</v>
      </c>
      <c r="T355" s="75">
        <v>0</v>
      </c>
      <c r="U355" s="75">
        <v>0</v>
      </c>
      <c r="V355" s="75">
        <v>0</v>
      </c>
      <c r="W355" s="75">
        <v>0</v>
      </c>
      <c r="X355" s="75">
        <v>0</v>
      </c>
      <c r="Y355" s="75">
        <v>0</v>
      </c>
      <c r="Z355" s="75">
        <v>0</v>
      </c>
      <c r="AA355" s="75">
        <v>0</v>
      </c>
      <c r="AB355" s="75">
        <v>0</v>
      </c>
      <c r="AC355" s="75">
        <v>0</v>
      </c>
      <c r="AD355" s="75">
        <v>0</v>
      </c>
      <c r="AE355" s="75">
        <v>70102471.010000005</v>
      </c>
      <c r="AF355" s="75">
        <v>0</v>
      </c>
      <c r="AG355" s="75">
        <v>0</v>
      </c>
      <c r="AH355" s="75">
        <v>0</v>
      </c>
      <c r="AI355" s="75">
        <v>0</v>
      </c>
      <c r="AJ355" s="75">
        <v>0</v>
      </c>
      <c r="AK355" s="75">
        <v>0</v>
      </c>
      <c r="AL355" s="75">
        <v>0</v>
      </c>
      <c r="AM355" s="75">
        <v>0</v>
      </c>
      <c r="AN355" s="75">
        <v>0</v>
      </c>
      <c r="AO355" s="75">
        <v>0</v>
      </c>
      <c r="AP355" s="75">
        <v>0</v>
      </c>
      <c r="AQ355" s="75">
        <v>0</v>
      </c>
      <c r="AR355" s="75">
        <v>0</v>
      </c>
      <c r="AS355" s="75">
        <v>0</v>
      </c>
      <c r="AT355" s="75">
        <v>0</v>
      </c>
      <c r="AU355" s="75">
        <v>0</v>
      </c>
      <c r="AV355" s="75">
        <v>0</v>
      </c>
      <c r="AW355" s="75">
        <v>0</v>
      </c>
      <c r="AX355" s="75">
        <v>0</v>
      </c>
      <c r="AY355" s="75">
        <v>0</v>
      </c>
      <c r="AZ355" s="75">
        <v>0</v>
      </c>
      <c r="BA355" s="75">
        <v>0</v>
      </c>
      <c r="BB355" s="75">
        <v>0</v>
      </c>
      <c r="BC355" s="75">
        <v>0</v>
      </c>
      <c r="BD355" s="75">
        <v>0</v>
      </c>
      <c r="BE355" s="75">
        <v>0</v>
      </c>
      <c r="BF355" s="75">
        <v>0</v>
      </c>
      <c r="BG355" s="75">
        <v>0</v>
      </c>
      <c r="BH355" s="75">
        <v>0</v>
      </c>
      <c r="BI355" s="75">
        <v>261879905</v>
      </c>
      <c r="BJ355" s="75">
        <v>0</v>
      </c>
      <c r="BK355" s="75">
        <v>0</v>
      </c>
      <c r="BL355" s="75">
        <v>0</v>
      </c>
      <c r="BM355" s="75">
        <v>0</v>
      </c>
      <c r="BN355" s="75">
        <v>0</v>
      </c>
      <c r="BO355" s="75">
        <v>0</v>
      </c>
      <c r="BP355" s="75">
        <v>0</v>
      </c>
      <c r="BQ355" s="75">
        <v>0</v>
      </c>
      <c r="BR355" s="75">
        <v>0</v>
      </c>
      <c r="BS355" s="75">
        <v>0</v>
      </c>
      <c r="BT355" s="75">
        <v>0</v>
      </c>
      <c r="BU355" s="75">
        <v>0</v>
      </c>
      <c r="BV355" s="75">
        <v>0</v>
      </c>
      <c r="BW355" s="75">
        <v>0</v>
      </c>
      <c r="BX355" s="75">
        <v>0</v>
      </c>
      <c r="BY355" s="76">
        <v>43504610.249999993</v>
      </c>
    </row>
    <row r="356" spans="1:77" x14ac:dyDescent="0.2">
      <c r="A356" s="73" t="s">
        <v>43</v>
      </c>
      <c r="B356" s="74" t="s">
        <v>905</v>
      </c>
      <c r="C356" s="73" t="s">
        <v>906</v>
      </c>
      <c r="D356" s="87">
        <v>0</v>
      </c>
      <c r="E356" s="87">
        <v>0</v>
      </c>
      <c r="F356" s="87">
        <v>0</v>
      </c>
      <c r="G356" s="87">
        <v>0</v>
      </c>
      <c r="H356" s="87">
        <v>0</v>
      </c>
      <c r="I356" s="87">
        <v>0</v>
      </c>
      <c r="J356" s="87">
        <v>0</v>
      </c>
      <c r="K356" s="87">
        <v>0</v>
      </c>
      <c r="L356" s="87">
        <v>0</v>
      </c>
      <c r="M356" s="87">
        <v>0</v>
      </c>
      <c r="N356" s="87">
        <v>0</v>
      </c>
      <c r="O356" s="87">
        <v>0</v>
      </c>
      <c r="P356" s="87">
        <v>0</v>
      </c>
      <c r="Q356" s="87">
        <v>0</v>
      </c>
      <c r="R356" s="87">
        <v>0</v>
      </c>
      <c r="S356" s="87">
        <v>0</v>
      </c>
      <c r="T356" s="87">
        <v>0</v>
      </c>
      <c r="U356" s="87">
        <v>0</v>
      </c>
      <c r="V356" s="87">
        <v>0</v>
      </c>
      <c r="W356" s="87">
        <v>0</v>
      </c>
      <c r="X356" s="87">
        <v>0</v>
      </c>
      <c r="Y356" s="87">
        <v>0</v>
      </c>
      <c r="Z356" s="87">
        <v>0</v>
      </c>
      <c r="AA356" s="87">
        <v>0</v>
      </c>
      <c r="AB356" s="87">
        <v>0</v>
      </c>
      <c r="AC356" s="87">
        <v>0</v>
      </c>
      <c r="AD356" s="87">
        <v>0</v>
      </c>
      <c r="AE356" s="87">
        <v>0</v>
      </c>
      <c r="AF356" s="87">
        <v>0</v>
      </c>
      <c r="AG356" s="87">
        <v>0</v>
      </c>
      <c r="AH356" s="87">
        <v>0</v>
      </c>
      <c r="AI356" s="87">
        <v>0</v>
      </c>
      <c r="AJ356" s="87">
        <v>0</v>
      </c>
      <c r="AK356" s="87">
        <v>0</v>
      </c>
      <c r="AL356" s="87">
        <v>0</v>
      </c>
      <c r="AM356" s="87">
        <v>0</v>
      </c>
      <c r="AN356" s="87">
        <v>0</v>
      </c>
      <c r="AO356" s="87">
        <v>0</v>
      </c>
      <c r="AP356" s="87">
        <v>0</v>
      </c>
      <c r="AQ356" s="87">
        <v>0</v>
      </c>
      <c r="AR356" s="87">
        <v>0</v>
      </c>
      <c r="AS356" s="87">
        <v>0</v>
      </c>
      <c r="AT356" s="87">
        <v>0</v>
      </c>
      <c r="AU356" s="87">
        <v>0</v>
      </c>
      <c r="AV356" s="87">
        <v>0</v>
      </c>
      <c r="AW356" s="87">
        <v>0</v>
      </c>
      <c r="AX356" s="87">
        <v>0</v>
      </c>
      <c r="AY356" s="87">
        <v>0</v>
      </c>
      <c r="AZ356" s="87">
        <v>0</v>
      </c>
      <c r="BA356" s="87">
        <v>0</v>
      </c>
      <c r="BB356" s="87">
        <v>0</v>
      </c>
      <c r="BC356" s="87">
        <v>0</v>
      </c>
      <c r="BD356" s="87">
        <v>0</v>
      </c>
      <c r="BE356" s="87">
        <v>0</v>
      </c>
      <c r="BF356" s="87">
        <v>0</v>
      </c>
      <c r="BG356" s="87">
        <v>0</v>
      </c>
      <c r="BH356" s="87">
        <v>0</v>
      </c>
      <c r="BI356" s="87">
        <v>0</v>
      </c>
      <c r="BJ356" s="87">
        <v>0</v>
      </c>
      <c r="BK356" s="87">
        <v>0</v>
      </c>
      <c r="BL356" s="87">
        <v>0</v>
      </c>
      <c r="BM356" s="87">
        <v>0</v>
      </c>
      <c r="BN356" s="87">
        <v>0</v>
      </c>
      <c r="BO356" s="87">
        <v>0</v>
      </c>
      <c r="BP356" s="87">
        <v>0</v>
      </c>
      <c r="BQ356" s="87">
        <v>0</v>
      </c>
      <c r="BR356" s="87">
        <v>0</v>
      </c>
      <c r="BS356" s="87">
        <v>0</v>
      </c>
      <c r="BT356" s="87">
        <v>0</v>
      </c>
      <c r="BU356" s="87">
        <v>0</v>
      </c>
      <c r="BV356" s="87">
        <v>0</v>
      </c>
      <c r="BW356" s="87">
        <v>0</v>
      </c>
      <c r="BX356" s="87">
        <v>0</v>
      </c>
      <c r="BY356" s="76">
        <v>2417111.5</v>
      </c>
    </row>
    <row r="357" spans="1:77" x14ac:dyDescent="0.2">
      <c r="A357" s="73" t="s">
        <v>43</v>
      </c>
      <c r="B357" s="74" t="s">
        <v>907</v>
      </c>
      <c r="C357" s="73" t="s">
        <v>908</v>
      </c>
      <c r="D357" s="87">
        <v>0</v>
      </c>
      <c r="E357" s="87">
        <v>0</v>
      </c>
      <c r="F357" s="87">
        <v>0</v>
      </c>
      <c r="G357" s="87">
        <v>0</v>
      </c>
      <c r="H357" s="87">
        <v>0</v>
      </c>
      <c r="I357" s="87">
        <v>0</v>
      </c>
      <c r="J357" s="87">
        <v>0</v>
      </c>
      <c r="K357" s="87">
        <v>0</v>
      </c>
      <c r="L357" s="87">
        <v>0</v>
      </c>
      <c r="M357" s="87">
        <v>0</v>
      </c>
      <c r="N357" s="87">
        <v>0</v>
      </c>
      <c r="O357" s="87">
        <v>0</v>
      </c>
      <c r="P357" s="87">
        <v>0</v>
      </c>
      <c r="Q357" s="87">
        <v>0</v>
      </c>
      <c r="R357" s="87">
        <v>0</v>
      </c>
      <c r="S357" s="87">
        <v>0</v>
      </c>
      <c r="T357" s="87">
        <v>0</v>
      </c>
      <c r="U357" s="87">
        <v>0</v>
      </c>
      <c r="V357" s="87">
        <v>0</v>
      </c>
      <c r="W357" s="87">
        <v>0</v>
      </c>
      <c r="X357" s="87">
        <v>0</v>
      </c>
      <c r="Y357" s="87">
        <v>0</v>
      </c>
      <c r="Z357" s="87">
        <v>0</v>
      </c>
      <c r="AA357" s="87">
        <v>0</v>
      </c>
      <c r="AB357" s="87">
        <v>0</v>
      </c>
      <c r="AC357" s="87">
        <v>0</v>
      </c>
      <c r="AD357" s="87">
        <v>0</v>
      </c>
      <c r="AE357" s="87">
        <v>0</v>
      </c>
      <c r="AF357" s="87">
        <v>0</v>
      </c>
      <c r="AG357" s="87">
        <v>0</v>
      </c>
      <c r="AH357" s="87">
        <v>0</v>
      </c>
      <c r="AI357" s="87">
        <v>0</v>
      </c>
      <c r="AJ357" s="87">
        <v>0</v>
      </c>
      <c r="AK357" s="87">
        <v>0</v>
      </c>
      <c r="AL357" s="87">
        <v>0</v>
      </c>
      <c r="AM357" s="87">
        <v>0</v>
      </c>
      <c r="AN357" s="87">
        <v>0</v>
      </c>
      <c r="AO357" s="87">
        <v>0</v>
      </c>
      <c r="AP357" s="87">
        <v>0</v>
      </c>
      <c r="AQ357" s="87">
        <v>0</v>
      </c>
      <c r="AR357" s="87">
        <v>0</v>
      </c>
      <c r="AS357" s="87">
        <v>0</v>
      </c>
      <c r="AT357" s="87">
        <v>0</v>
      </c>
      <c r="AU357" s="87">
        <v>0</v>
      </c>
      <c r="AV357" s="87">
        <v>0</v>
      </c>
      <c r="AW357" s="87">
        <v>0</v>
      </c>
      <c r="AX357" s="87">
        <v>0</v>
      </c>
      <c r="AY357" s="87">
        <v>0</v>
      </c>
      <c r="AZ357" s="87">
        <v>0</v>
      </c>
      <c r="BA357" s="87">
        <v>0</v>
      </c>
      <c r="BB357" s="87">
        <v>0</v>
      </c>
      <c r="BC357" s="87">
        <v>0</v>
      </c>
      <c r="BD357" s="87">
        <v>0</v>
      </c>
      <c r="BE357" s="87">
        <v>0</v>
      </c>
      <c r="BF357" s="87">
        <v>0</v>
      </c>
      <c r="BG357" s="87">
        <v>0</v>
      </c>
      <c r="BH357" s="87">
        <v>0</v>
      </c>
      <c r="BI357" s="87">
        <v>0</v>
      </c>
      <c r="BJ357" s="87">
        <v>0</v>
      </c>
      <c r="BK357" s="87">
        <v>0</v>
      </c>
      <c r="BL357" s="87">
        <v>0</v>
      </c>
      <c r="BM357" s="87">
        <v>0</v>
      </c>
      <c r="BN357" s="87">
        <v>0</v>
      </c>
      <c r="BO357" s="87">
        <v>0</v>
      </c>
      <c r="BP357" s="87">
        <v>0</v>
      </c>
      <c r="BQ357" s="87">
        <v>0</v>
      </c>
      <c r="BR357" s="87">
        <v>0</v>
      </c>
      <c r="BS357" s="87">
        <v>0</v>
      </c>
      <c r="BT357" s="87">
        <v>0</v>
      </c>
      <c r="BU357" s="87">
        <v>0</v>
      </c>
      <c r="BV357" s="87">
        <v>0</v>
      </c>
      <c r="BW357" s="87">
        <v>0</v>
      </c>
      <c r="BX357" s="87">
        <v>0</v>
      </c>
      <c r="BY357" s="76"/>
    </row>
    <row r="358" spans="1:77" x14ac:dyDescent="0.2">
      <c r="A358" s="73" t="s">
        <v>43</v>
      </c>
      <c r="B358" s="74" t="s">
        <v>909</v>
      </c>
      <c r="C358" s="73" t="s">
        <v>910</v>
      </c>
      <c r="D358" s="87">
        <v>0</v>
      </c>
      <c r="E358" s="87">
        <v>0</v>
      </c>
      <c r="F358" s="87">
        <v>0</v>
      </c>
      <c r="G358" s="87">
        <v>0</v>
      </c>
      <c r="H358" s="87">
        <v>0</v>
      </c>
      <c r="I358" s="87">
        <v>0</v>
      </c>
      <c r="J358" s="87">
        <v>0</v>
      </c>
      <c r="K358" s="87">
        <v>0</v>
      </c>
      <c r="L358" s="87">
        <v>0</v>
      </c>
      <c r="M358" s="87">
        <v>0</v>
      </c>
      <c r="N358" s="87">
        <v>0</v>
      </c>
      <c r="O358" s="87">
        <v>0</v>
      </c>
      <c r="P358" s="87">
        <v>0</v>
      </c>
      <c r="Q358" s="87">
        <v>0</v>
      </c>
      <c r="R358" s="87">
        <v>0</v>
      </c>
      <c r="S358" s="87">
        <v>0</v>
      </c>
      <c r="T358" s="87">
        <v>0</v>
      </c>
      <c r="U358" s="87">
        <v>0</v>
      </c>
      <c r="V358" s="87">
        <v>0</v>
      </c>
      <c r="W358" s="87">
        <v>0</v>
      </c>
      <c r="X358" s="87">
        <v>0</v>
      </c>
      <c r="Y358" s="87">
        <v>0</v>
      </c>
      <c r="Z358" s="87">
        <v>0</v>
      </c>
      <c r="AA358" s="87">
        <v>0</v>
      </c>
      <c r="AB358" s="87">
        <v>0</v>
      </c>
      <c r="AC358" s="87">
        <v>0</v>
      </c>
      <c r="AD358" s="87">
        <v>0</v>
      </c>
      <c r="AE358" s="87">
        <v>0</v>
      </c>
      <c r="AF358" s="87">
        <v>0</v>
      </c>
      <c r="AG358" s="87">
        <v>0</v>
      </c>
      <c r="AH358" s="87">
        <v>0</v>
      </c>
      <c r="AI358" s="87">
        <v>0</v>
      </c>
      <c r="AJ358" s="87">
        <v>0</v>
      </c>
      <c r="AK358" s="87">
        <v>0</v>
      </c>
      <c r="AL358" s="87">
        <v>0</v>
      </c>
      <c r="AM358" s="87">
        <v>0</v>
      </c>
      <c r="AN358" s="87">
        <v>0</v>
      </c>
      <c r="AO358" s="87">
        <v>0</v>
      </c>
      <c r="AP358" s="87">
        <v>0</v>
      </c>
      <c r="AQ358" s="87">
        <v>0</v>
      </c>
      <c r="AR358" s="87">
        <v>0</v>
      </c>
      <c r="AS358" s="87">
        <v>0</v>
      </c>
      <c r="AT358" s="87">
        <v>0</v>
      </c>
      <c r="AU358" s="87">
        <v>0</v>
      </c>
      <c r="AV358" s="87">
        <v>0</v>
      </c>
      <c r="AW358" s="87">
        <v>0</v>
      </c>
      <c r="AX358" s="87">
        <v>0</v>
      </c>
      <c r="AY358" s="87">
        <v>0</v>
      </c>
      <c r="AZ358" s="87">
        <v>0</v>
      </c>
      <c r="BA358" s="87">
        <v>0</v>
      </c>
      <c r="BB358" s="87">
        <v>0</v>
      </c>
      <c r="BC358" s="87">
        <v>0</v>
      </c>
      <c r="BD358" s="87">
        <v>0</v>
      </c>
      <c r="BE358" s="87">
        <v>0</v>
      </c>
      <c r="BF358" s="87">
        <v>0</v>
      </c>
      <c r="BG358" s="87">
        <v>0</v>
      </c>
      <c r="BH358" s="87">
        <v>0</v>
      </c>
      <c r="BI358" s="87">
        <v>0</v>
      </c>
      <c r="BJ358" s="87">
        <v>0</v>
      </c>
      <c r="BK358" s="87">
        <v>0</v>
      </c>
      <c r="BL358" s="87">
        <v>0</v>
      </c>
      <c r="BM358" s="87">
        <v>0</v>
      </c>
      <c r="BN358" s="87">
        <v>0</v>
      </c>
      <c r="BO358" s="87">
        <v>0</v>
      </c>
      <c r="BP358" s="87">
        <v>0</v>
      </c>
      <c r="BQ358" s="87">
        <v>0</v>
      </c>
      <c r="BR358" s="87">
        <v>0</v>
      </c>
      <c r="BS358" s="87">
        <v>0</v>
      </c>
      <c r="BT358" s="87">
        <v>0</v>
      </c>
      <c r="BU358" s="87">
        <v>0</v>
      </c>
      <c r="BV358" s="87">
        <v>0</v>
      </c>
      <c r="BW358" s="87">
        <v>0</v>
      </c>
      <c r="BX358" s="87">
        <v>0</v>
      </c>
      <c r="BY358" s="76">
        <v>1734990</v>
      </c>
    </row>
    <row r="359" spans="1:77" x14ac:dyDescent="0.2">
      <c r="A359" s="73" t="s">
        <v>43</v>
      </c>
      <c r="B359" s="74" t="s">
        <v>911</v>
      </c>
      <c r="C359" s="73" t="s">
        <v>912</v>
      </c>
      <c r="D359" s="75">
        <v>0</v>
      </c>
      <c r="E359" s="75">
        <v>0</v>
      </c>
      <c r="F359" s="75">
        <v>0</v>
      </c>
      <c r="G359" s="75">
        <v>0</v>
      </c>
      <c r="H359" s="75">
        <v>0</v>
      </c>
      <c r="I359" s="75">
        <v>0</v>
      </c>
      <c r="J359" s="75">
        <v>0</v>
      </c>
      <c r="K359" s="75">
        <v>0</v>
      </c>
      <c r="L359" s="75">
        <v>0</v>
      </c>
      <c r="M359" s="75">
        <v>0</v>
      </c>
      <c r="N359" s="75">
        <v>0</v>
      </c>
      <c r="O359" s="75">
        <v>0</v>
      </c>
      <c r="P359" s="75">
        <v>0</v>
      </c>
      <c r="Q359" s="75">
        <v>0</v>
      </c>
      <c r="R359" s="75">
        <v>0</v>
      </c>
      <c r="S359" s="75">
        <v>0</v>
      </c>
      <c r="T359" s="75">
        <v>0</v>
      </c>
      <c r="U359" s="75">
        <v>0</v>
      </c>
      <c r="V359" s="75">
        <v>301</v>
      </c>
      <c r="W359" s="75">
        <v>0</v>
      </c>
      <c r="X359" s="75">
        <v>0</v>
      </c>
      <c r="Y359" s="75">
        <v>0</v>
      </c>
      <c r="Z359" s="75">
        <v>0</v>
      </c>
      <c r="AA359" s="75">
        <v>0</v>
      </c>
      <c r="AB359" s="75">
        <v>0</v>
      </c>
      <c r="AC359" s="75">
        <v>0</v>
      </c>
      <c r="AD359" s="75">
        <v>0</v>
      </c>
      <c r="AE359" s="75">
        <v>382501</v>
      </c>
      <c r="AF359" s="75">
        <v>0</v>
      </c>
      <c r="AG359" s="75">
        <v>0</v>
      </c>
      <c r="AH359" s="75">
        <v>0</v>
      </c>
      <c r="AI359" s="75">
        <v>0</v>
      </c>
      <c r="AJ359" s="75">
        <v>0</v>
      </c>
      <c r="AK359" s="75">
        <v>0</v>
      </c>
      <c r="AL359" s="75">
        <v>0</v>
      </c>
      <c r="AM359" s="75">
        <v>0</v>
      </c>
      <c r="AN359" s="75">
        <v>0</v>
      </c>
      <c r="AO359" s="75">
        <v>0</v>
      </c>
      <c r="AP359" s="75">
        <v>0</v>
      </c>
      <c r="AQ359" s="75">
        <v>0</v>
      </c>
      <c r="AR359" s="75">
        <v>0</v>
      </c>
      <c r="AS359" s="75">
        <v>0</v>
      </c>
      <c r="AT359" s="75">
        <v>0</v>
      </c>
      <c r="AU359" s="75">
        <v>0</v>
      </c>
      <c r="AV359" s="75">
        <v>0</v>
      </c>
      <c r="AW359" s="75">
        <v>0</v>
      </c>
      <c r="AX359" s="75">
        <v>0</v>
      </c>
      <c r="AY359" s="75">
        <v>0</v>
      </c>
      <c r="AZ359" s="75">
        <v>0</v>
      </c>
      <c r="BA359" s="75">
        <v>0</v>
      </c>
      <c r="BB359" s="75">
        <v>0</v>
      </c>
      <c r="BC359" s="75">
        <v>0</v>
      </c>
      <c r="BD359" s="75">
        <v>0</v>
      </c>
      <c r="BE359" s="75">
        <v>0</v>
      </c>
      <c r="BF359" s="75">
        <v>0</v>
      </c>
      <c r="BG359" s="75">
        <v>0</v>
      </c>
      <c r="BH359" s="75">
        <v>0</v>
      </c>
      <c r="BI359" s="75">
        <v>0</v>
      </c>
      <c r="BJ359" s="75">
        <v>0</v>
      </c>
      <c r="BK359" s="75">
        <v>0</v>
      </c>
      <c r="BL359" s="75">
        <v>0</v>
      </c>
      <c r="BM359" s="75">
        <v>0</v>
      </c>
      <c r="BN359" s="75">
        <v>0</v>
      </c>
      <c r="BO359" s="75">
        <v>0</v>
      </c>
      <c r="BP359" s="75">
        <v>0</v>
      </c>
      <c r="BQ359" s="75">
        <v>0</v>
      </c>
      <c r="BR359" s="75">
        <v>0</v>
      </c>
      <c r="BS359" s="75">
        <v>0</v>
      </c>
      <c r="BT359" s="75">
        <v>0</v>
      </c>
      <c r="BU359" s="75">
        <v>0</v>
      </c>
      <c r="BV359" s="75">
        <v>0</v>
      </c>
      <c r="BW359" s="75">
        <v>0</v>
      </c>
      <c r="BX359" s="75">
        <v>0</v>
      </c>
      <c r="BY359" s="76">
        <v>1600996</v>
      </c>
    </row>
    <row r="360" spans="1:77" x14ac:dyDescent="0.2">
      <c r="A360" s="73" t="s">
        <v>43</v>
      </c>
      <c r="B360" s="74" t="s">
        <v>913</v>
      </c>
      <c r="C360" s="73" t="s">
        <v>914</v>
      </c>
      <c r="D360" s="75">
        <v>18827885.68</v>
      </c>
      <c r="E360" s="75">
        <v>8628127.0199999996</v>
      </c>
      <c r="F360" s="75">
        <v>7426279.1600000001</v>
      </c>
      <c r="G360" s="75">
        <v>3391395.31</v>
      </c>
      <c r="H360" s="75">
        <v>3593304.82</v>
      </c>
      <c r="I360" s="75">
        <v>1770414.83</v>
      </c>
      <c r="J360" s="75">
        <v>23328897.079999998</v>
      </c>
      <c r="K360" s="75">
        <v>9601578.5600000005</v>
      </c>
      <c r="L360" s="75">
        <v>3120266.59</v>
      </c>
      <c r="M360" s="75">
        <v>16772623.24</v>
      </c>
      <c r="N360" s="75">
        <v>1568507.87</v>
      </c>
      <c r="O360" s="75">
        <v>4129273.72</v>
      </c>
      <c r="P360" s="75">
        <v>10771623.060000001</v>
      </c>
      <c r="Q360" s="75">
        <v>10285600.609999999</v>
      </c>
      <c r="R360" s="75">
        <v>817748.26</v>
      </c>
      <c r="S360" s="75">
        <v>4698077.4400000004</v>
      </c>
      <c r="T360" s="75">
        <v>2575324.73</v>
      </c>
      <c r="U360" s="75">
        <v>0</v>
      </c>
      <c r="V360" s="75">
        <v>16025128.15</v>
      </c>
      <c r="W360" s="75">
        <v>3405023.15</v>
      </c>
      <c r="X360" s="75">
        <v>4713035.88</v>
      </c>
      <c r="Y360" s="75">
        <v>4748920</v>
      </c>
      <c r="Z360" s="75">
        <v>2125605.5</v>
      </c>
      <c r="AA360" s="75">
        <v>0</v>
      </c>
      <c r="AB360" s="75">
        <v>3449403.65</v>
      </c>
      <c r="AC360" s="75">
        <v>1676774.41</v>
      </c>
      <c r="AD360" s="75">
        <v>2963812.25</v>
      </c>
      <c r="AE360" s="75">
        <v>20301683.289999999</v>
      </c>
      <c r="AF360" s="75">
        <v>2182848.8199999998</v>
      </c>
      <c r="AG360" s="75">
        <v>1120922.56</v>
      </c>
      <c r="AH360" s="75">
        <v>700000</v>
      </c>
      <c r="AI360" s="75">
        <v>550000</v>
      </c>
      <c r="AJ360" s="75">
        <v>3347841.48</v>
      </c>
      <c r="AK360" s="75">
        <v>2753000</v>
      </c>
      <c r="AL360" s="75">
        <v>2289720.04</v>
      </c>
      <c r="AM360" s="75">
        <v>5059384.3</v>
      </c>
      <c r="AN360" s="75">
        <v>2257120.64</v>
      </c>
      <c r="AO360" s="75">
        <v>3083277.64</v>
      </c>
      <c r="AP360" s="75">
        <v>2273388.9700000002</v>
      </c>
      <c r="AQ360" s="75">
        <v>7462799.7999999998</v>
      </c>
      <c r="AR360" s="75">
        <v>3653743.85</v>
      </c>
      <c r="AS360" s="75">
        <v>2095501.63</v>
      </c>
      <c r="AT360" s="75">
        <v>2399374.69</v>
      </c>
      <c r="AU360" s="75">
        <v>1211598.06</v>
      </c>
      <c r="AV360" s="75">
        <v>98729.37</v>
      </c>
      <c r="AW360" s="75">
        <v>558931.75</v>
      </c>
      <c r="AX360" s="75">
        <v>14214707.800000001</v>
      </c>
      <c r="AY360" s="75">
        <v>3401427.79</v>
      </c>
      <c r="AZ360" s="75">
        <v>4214475.8499999996</v>
      </c>
      <c r="BA360" s="75">
        <v>4732536.2300000004</v>
      </c>
      <c r="BB360" s="75">
        <v>5523442.8300000001</v>
      </c>
      <c r="BC360" s="75">
        <v>1594665.29</v>
      </c>
      <c r="BD360" s="75">
        <v>6324037.4199999999</v>
      </c>
      <c r="BE360" s="75">
        <v>5283019.7300000004</v>
      </c>
      <c r="BF360" s="75">
        <v>1700000</v>
      </c>
      <c r="BG360" s="75">
        <v>670216.42000000004</v>
      </c>
      <c r="BH360" s="75">
        <v>513130.68</v>
      </c>
      <c r="BI360" s="75">
        <v>10796600</v>
      </c>
      <c r="BJ360" s="75">
        <v>4674552.09</v>
      </c>
      <c r="BK360" s="75">
        <v>1569749.88</v>
      </c>
      <c r="BL360" s="75">
        <v>1712563.24</v>
      </c>
      <c r="BM360" s="75">
        <v>1471648.6</v>
      </c>
      <c r="BN360" s="75">
        <v>3494009.09</v>
      </c>
      <c r="BO360" s="75">
        <v>1012000</v>
      </c>
      <c r="BP360" s="75">
        <v>14359908.42</v>
      </c>
      <c r="BQ360" s="75">
        <v>2211076.7400000002</v>
      </c>
      <c r="BR360" s="75">
        <v>0</v>
      </c>
      <c r="BS360" s="75">
        <v>4542708.7699999996</v>
      </c>
      <c r="BT360" s="75">
        <v>4740023.43</v>
      </c>
      <c r="BU360" s="75">
        <v>5464182.8200000003</v>
      </c>
      <c r="BV360" s="75">
        <v>2059868.22</v>
      </c>
      <c r="BW360" s="75">
        <v>3113194.09</v>
      </c>
      <c r="BX360" s="75">
        <v>1447212.68</v>
      </c>
      <c r="BY360" s="76">
        <v>5493658.0199999996</v>
      </c>
    </row>
    <row r="361" spans="1:77" x14ac:dyDescent="0.2">
      <c r="A361" s="73" t="s">
        <v>43</v>
      </c>
      <c r="B361" s="74" t="s">
        <v>915</v>
      </c>
      <c r="C361" s="73" t="s">
        <v>916</v>
      </c>
      <c r="D361" s="75">
        <v>0</v>
      </c>
      <c r="E361" s="75">
        <v>0</v>
      </c>
      <c r="F361" s="75">
        <v>0</v>
      </c>
      <c r="G361" s="75">
        <v>0</v>
      </c>
      <c r="H361" s="75">
        <v>0</v>
      </c>
      <c r="I361" s="75">
        <v>0</v>
      </c>
      <c r="J361" s="75">
        <v>0</v>
      </c>
      <c r="K361" s="75">
        <v>0</v>
      </c>
      <c r="L361" s="75">
        <v>0</v>
      </c>
      <c r="M361" s="75">
        <v>0</v>
      </c>
      <c r="N361" s="75">
        <v>0</v>
      </c>
      <c r="O361" s="75">
        <v>2200000</v>
      </c>
      <c r="P361" s="75">
        <v>0</v>
      </c>
      <c r="Q361" s="75">
        <v>0</v>
      </c>
      <c r="R361" s="75">
        <v>0</v>
      </c>
      <c r="S361" s="75">
        <v>0</v>
      </c>
      <c r="T361" s="75">
        <v>0</v>
      </c>
      <c r="U361" s="75">
        <v>0</v>
      </c>
      <c r="V361" s="75">
        <v>0</v>
      </c>
      <c r="W361" s="75">
        <v>0</v>
      </c>
      <c r="X361" s="75">
        <v>0</v>
      </c>
      <c r="Y361" s="75">
        <v>0</v>
      </c>
      <c r="Z361" s="75">
        <v>0</v>
      </c>
      <c r="AA361" s="75">
        <v>0</v>
      </c>
      <c r="AB361" s="75">
        <v>0</v>
      </c>
      <c r="AC361" s="75">
        <v>0</v>
      </c>
      <c r="AD361" s="75">
        <v>0</v>
      </c>
      <c r="AE361" s="75">
        <v>0</v>
      </c>
      <c r="AF361" s="75">
        <v>0</v>
      </c>
      <c r="AG361" s="75">
        <v>0</v>
      </c>
      <c r="AH361" s="75">
        <v>0</v>
      </c>
      <c r="AI361" s="75">
        <v>0</v>
      </c>
      <c r="AJ361" s="75">
        <v>0</v>
      </c>
      <c r="AK361" s="75">
        <v>0</v>
      </c>
      <c r="AL361" s="75">
        <v>0</v>
      </c>
      <c r="AM361" s="75">
        <v>818000</v>
      </c>
      <c r="AN361" s="75">
        <v>0</v>
      </c>
      <c r="AO361" s="75">
        <v>0</v>
      </c>
      <c r="AP361" s="75">
        <v>0</v>
      </c>
      <c r="AQ361" s="75">
        <v>0</v>
      </c>
      <c r="AR361" s="75">
        <v>14700</v>
      </c>
      <c r="AS361" s="75">
        <v>0</v>
      </c>
      <c r="AT361" s="75">
        <v>0</v>
      </c>
      <c r="AU361" s="75">
        <v>0</v>
      </c>
      <c r="AV361" s="75">
        <v>0</v>
      </c>
      <c r="AW361" s="75">
        <v>0</v>
      </c>
      <c r="AX361" s="75">
        <v>0</v>
      </c>
      <c r="AY361" s="75">
        <v>0</v>
      </c>
      <c r="AZ361" s="75">
        <v>0</v>
      </c>
      <c r="BA361" s="75">
        <v>0</v>
      </c>
      <c r="BB361" s="75">
        <v>0</v>
      </c>
      <c r="BC361" s="75">
        <v>0</v>
      </c>
      <c r="BD361" s="75">
        <v>0</v>
      </c>
      <c r="BE361" s="75">
        <v>0</v>
      </c>
      <c r="BF361" s="75">
        <v>0</v>
      </c>
      <c r="BG361" s="75">
        <v>0</v>
      </c>
      <c r="BH361" s="75">
        <v>0</v>
      </c>
      <c r="BI361" s="75">
        <v>0</v>
      </c>
      <c r="BJ361" s="75">
        <v>0</v>
      </c>
      <c r="BK361" s="75">
        <v>0</v>
      </c>
      <c r="BL361" s="75">
        <v>0</v>
      </c>
      <c r="BM361" s="75">
        <v>0</v>
      </c>
      <c r="BN361" s="75">
        <v>0</v>
      </c>
      <c r="BO361" s="75">
        <v>0</v>
      </c>
      <c r="BP361" s="75">
        <v>0</v>
      </c>
      <c r="BQ361" s="75">
        <v>0</v>
      </c>
      <c r="BR361" s="75">
        <v>0</v>
      </c>
      <c r="BS361" s="75">
        <v>0</v>
      </c>
      <c r="BT361" s="75">
        <v>0</v>
      </c>
      <c r="BU361" s="75">
        <v>0</v>
      </c>
      <c r="BV361" s="75">
        <v>0</v>
      </c>
      <c r="BW361" s="75">
        <v>0</v>
      </c>
      <c r="BX361" s="75">
        <v>0</v>
      </c>
      <c r="BY361" s="76">
        <v>184422355.34</v>
      </c>
    </row>
    <row r="362" spans="1:77" x14ac:dyDescent="0.2">
      <c r="A362" s="73" t="s">
        <v>43</v>
      </c>
      <c r="B362" s="74" t="s">
        <v>917</v>
      </c>
      <c r="C362" s="73" t="s">
        <v>918</v>
      </c>
      <c r="D362" s="75">
        <v>0</v>
      </c>
      <c r="E362" s="75">
        <v>1509924.78</v>
      </c>
      <c r="F362" s="75">
        <v>0</v>
      </c>
      <c r="G362" s="75">
        <v>0</v>
      </c>
      <c r="H362" s="75">
        <v>0</v>
      </c>
      <c r="I362" s="75">
        <v>0</v>
      </c>
      <c r="J362" s="75">
        <v>0</v>
      </c>
      <c r="K362" s="75">
        <v>0</v>
      </c>
      <c r="L362" s="75">
        <v>0</v>
      </c>
      <c r="M362" s="75">
        <v>0</v>
      </c>
      <c r="N362" s="75">
        <v>0</v>
      </c>
      <c r="O362" s="75">
        <v>160000</v>
      </c>
      <c r="P362" s="75">
        <v>0</v>
      </c>
      <c r="Q362" s="75">
        <v>0</v>
      </c>
      <c r="R362" s="75">
        <v>0</v>
      </c>
      <c r="S362" s="75">
        <v>0</v>
      </c>
      <c r="T362" s="75">
        <v>0</v>
      </c>
      <c r="U362" s="75">
        <v>0</v>
      </c>
      <c r="V362" s="75">
        <v>4490000</v>
      </c>
      <c r="W362" s="75">
        <v>0</v>
      </c>
      <c r="X362" s="75">
        <v>0</v>
      </c>
      <c r="Y362" s="75">
        <v>0</v>
      </c>
      <c r="Z362" s="75">
        <v>0</v>
      </c>
      <c r="AA362" s="75">
        <v>0</v>
      </c>
      <c r="AB362" s="75">
        <v>0</v>
      </c>
      <c r="AC362" s="75">
        <v>0</v>
      </c>
      <c r="AD362" s="75">
        <v>0</v>
      </c>
      <c r="AE362" s="75">
        <v>0</v>
      </c>
      <c r="AF362" s="75">
        <v>0</v>
      </c>
      <c r="AG362" s="75">
        <v>0</v>
      </c>
      <c r="AH362" s="75">
        <v>0</v>
      </c>
      <c r="AI362" s="75">
        <v>0</v>
      </c>
      <c r="AJ362" s="75">
        <v>0</v>
      </c>
      <c r="AK362" s="75">
        <v>0</v>
      </c>
      <c r="AL362" s="75">
        <v>0</v>
      </c>
      <c r="AM362" s="75">
        <v>0</v>
      </c>
      <c r="AN362" s="75">
        <v>0</v>
      </c>
      <c r="AO362" s="75">
        <v>0</v>
      </c>
      <c r="AP362" s="75">
        <v>0</v>
      </c>
      <c r="AQ362" s="75">
        <v>0</v>
      </c>
      <c r="AR362" s="75">
        <v>0</v>
      </c>
      <c r="AS362" s="75">
        <v>0</v>
      </c>
      <c r="AT362" s="75">
        <v>0</v>
      </c>
      <c r="AU362" s="75">
        <v>0</v>
      </c>
      <c r="AV362" s="75">
        <v>0</v>
      </c>
      <c r="AW362" s="75">
        <v>0</v>
      </c>
      <c r="AX362" s="75">
        <v>0</v>
      </c>
      <c r="AY362" s="75">
        <v>0</v>
      </c>
      <c r="AZ362" s="75">
        <v>0</v>
      </c>
      <c r="BA362" s="75">
        <v>0</v>
      </c>
      <c r="BB362" s="75">
        <v>0</v>
      </c>
      <c r="BC362" s="75">
        <v>0</v>
      </c>
      <c r="BD362" s="75">
        <v>0</v>
      </c>
      <c r="BE362" s="75">
        <v>0</v>
      </c>
      <c r="BF362" s="75">
        <v>0</v>
      </c>
      <c r="BG362" s="75">
        <v>0</v>
      </c>
      <c r="BH362" s="75">
        <v>0</v>
      </c>
      <c r="BI362" s="75">
        <v>0</v>
      </c>
      <c r="BJ362" s="75">
        <v>0</v>
      </c>
      <c r="BK362" s="75">
        <v>0</v>
      </c>
      <c r="BL362" s="75">
        <v>0</v>
      </c>
      <c r="BM362" s="75">
        <v>0</v>
      </c>
      <c r="BN362" s="75">
        <v>1210343</v>
      </c>
      <c r="BO362" s="75">
        <v>0</v>
      </c>
      <c r="BP362" s="75">
        <v>0</v>
      </c>
      <c r="BQ362" s="75">
        <v>100000</v>
      </c>
      <c r="BR362" s="75">
        <v>0</v>
      </c>
      <c r="BS362" s="75">
        <v>0</v>
      </c>
      <c r="BT362" s="75">
        <v>89641.15</v>
      </c>
      <c r="BU362" s="75">
        <v>0</v>
      </c>
      <c r="BV362" s="75">
        <v>0</v>
      </c>
      <c r="BW362" s="75">
        <v>0</v>
      </c>
      <c r="BX362" s="75">
        <v>0</v>
      </c>
      <c r="BY362" s="76">
        <v>76090748.25</v>
      </c>
    </row>
    <row r="363" spans="1:77" x14ac:dyDescent="0.2">
      <c r="A363" s="73" t="s">
        <v>43</v>
      </c>
      <c r="B363" s="74" t="s">
        <v>919</v>
      </c>
      <c r="C363" s="73" t="s">
        <v>920</v>
      </c>
      <c r="D363" s="75">
        <v>0</v>
      </c>
      <c r="E363" s="75">
        <v>0</v>
      </c>
      <c r="F363" s="75">
        <v>0</v>
      </c>
      <c r="G363" s="75">
        <v>0</v>
      </c>
      <c r="H363" s="75">
        <v>0</v>
      </c>
      <c r="I363" s="75">
        <v>0</v>
      </c>
      <c r="J363" s="75">
        <v>0</v>
      </c>
      <c r="K363" s="75">
        <v>0</v>
      </c>
      <c r="L363" s="75">
        <v>0</v>
      </c>
      <c r="M363" s="75">
        <v>0</v>
      </c>
      <c r="N363" s="75">
        <v>0</v>
      </c>
      <c r="O363" s="75">
        <v>3388000</v>
      </c>
      <c r="P363" s="75">
        <v>0</v>
      </c>
      <c r="Q363" s="75">
        <v>0</v>
      </c>
      <c r="R363" s="75">
        <v>0</v>
      </c>
      <c r="S363" s="75">
        <v>0</v>
      </c>
      <c r="T363" s="75">
        <v>0</v>
      </c>
      <c r="U363" s="75">
        <v>0</v>
      </c>
      <c r="V363" s="75">
        <v>0</v>
      </c>
      <c r="W363" s="75">
        <v>0</v>
      </c>
      <c r="X363" s="75">
        <v>0</v>
      </c>
      <c r="Y363" s="75">
        <v>0</v>
      </c>
      <c r="Z363" s="75">
        <v>0</v>
      </c>
      <c r="AA363" s="75">
        <v>0</v>
      </c>
      <c r="AB363" s="75">
        <v>0</v>
      </c>
      <c r="AC363" s="75">
        <v>0</v>
      </c>
      <c r="AD363" s="75">
        <v>0</v>
      </c>
      <c r="AE363" s="75">
        <v>0</v>
      </c>
      <c r="AF363" s="75">
        <v>0</v>
      </c>
      <c r="AG363" s="75">
        <v>0</v>
      </c>
      <c r="AH363" s="75">
        <v>0</v>
      </c>
      <c r="AI363" s="75">
        <v>0</v>
      </c>
      <c r="AJ363" s="75">
        <v>0</v>
      </c>
      <c r="AK363" s="75">
        <v>8300103</v>
      </c>
      <c r="AL363" s="75">
        <v>0</v>
      </c>
      <c r="AM363" s="75">
        <v>0</v>
      </c>
      <c r="AN363" s="75">
        <v>0</v>
      </c>
      <c r="AO363" s="75">
        <v>0</v>
      </c>
      <c r="AP363" s="75">
        <v>250000</v>
      </c>
      <c r="AQ363" s="75">
        <v>70665243</v>
      </c>
      <c r="AR363" s="75">
        <v>0</v>
      </c>
      <c r="AS363" s="75">
        <v>0</v>
      </c>
      <c r="AT363" s="75">
        <v>0</v>
      </c>
      <c r="AU363" s="75">
        <v>0</v>
      </c>
      <c r="AV363" s="75">
        <v>0</v>
      </c>
      <c r="AW363" s="75">
        <v>0</v>
      </c>
      <c r="AX363" s="75">
        <v>0</v>
      </c>
      <c r="AY363" s="75">
        <v>0</v>
      </c>
      <c r="AZ363" s="75">
        <v>0</v>
      </c>
      <c r="BA363" s="75">
        <v>0</v>
      </c>
      <c r="BB363" s="75">
        <v>0</v>
      </c>
      <c r="BC363" s="75">
        <v>0</v>
      </c>
      <c r="BD363" s="75">
        <v>0</v>
      </c>
      <c r="BE363" s="75">
        <v>0</v>
      </c>
      <c r="BF363" s="75">
        <v>0</v>
      </c>
      <c r="BG363" s="75">
        <v>0</v>
      </c>
      <c r="BH363" s="75">
        <v>0</v>
      </c>
      <c r="BI363" s="75">
        <v>57959145</v>
      </c>
      <c r="BJ363" s="75">
        <v>0</v>
      </c>
      <c r="BK363" s="75">
        <v>0</v>
      </c>
      <c r="BL363" s="75">
        <v>0</v>
      </c>
      <c r="BM363" s="75">
        <v>0</v>
      </c>
      <c r="BN363" s="75">
        <v>0</v>
      </c>
      <c r="BO363" s="75">
        <v>0</v>
      </c>
      <c r="BP363" s="75">
        <v>40595922.18</v>
      </c>
      <c r="BQ363" s="75">
        <v>0</v>
      </c>
      <c r="BR363" s="75">
        <v>0</v>
      </c>
      <c r="BS363" s="75">
        <v>0</v>
      </c>
      <c r="BT363" s="75">
        <v>0</v>
      </c>
      <c r="BU363" s="75">
        <v>0</v>
      </c>
      <c r="BV363" s="75">
        <v>0</v>
      </c>
      <c r="BW363" s="75">
        <v>0</v>
      </c>
      <c r="BX363" s="75">
        <v>0</v>
      </c>
      <c r="BY363" s="76">
        <v>97531.040000000008</v>
      </c>
    </row>
    <row r="364" spans="1:77" x14ac:dyDescent="0.2">
      <c r="A364" s="73" t="s">
        <v>43</v>
      </c>
      <c r="B364" s="74" t="s">
        <v>921</v>
      </c>
      <c r="C364" s="73" t="s">
        <v>922</v>
      </c>
      <c r="D364" s="75">
        <v>0</v>
      </c>
      <c r="E364" s="75">
        <v>0</v>
      </c>
      <c r="F364" s="75">
        <v>0</v>
      </c>
      <c r="G364" s="75">
        <v>0</v>
      </c>
      <c r="H364" s="75">
        <v>0</v>
      </c>
      <c r="I364" s="75">
        <v>0</v>
      </c>
      <c r="J364" s="75">
        <v>0</v>
      </c>
      <c r="K364" s="75">
        <v>0</v>
      </c>
      <c r="L364" s="75">
        <v>0</v>
      </c>
      <c r="M364" s="75">
        <v>0</v>
      </c>
      <c r="N364" s="75">
        <v>0</v>
      </c>
      <c r="O364" s="75">
        <v>0</v>
      </c>
      <c r="P364" s="75">
        <v>0</v>
      </c>
      <c r="Q364" s="75">
        <v>0</v>
      </c>
      <c r="R364" s="75">
        <v>0</v>
      </c>
      <c r="S364" s="75">
        <v>0</v>
      </c>
      <c r="T364" s="75">
        <v>0</v>
      </c>
      <c r="U364" s="75">
        <v>0</v>
      </c>
      <c r="V364" s="75">
        <v>0</v>
      </c>
      <c r="W364" s="75">
        <v>0</v>
      </c>
      <c r="X364" s="75">
        <v>0</v>
      </c>
      <c r="Y364" s="75">
        <v>0</v>
      </c>
      <c r="Z364" s="75">
        <v>0</v>
      </c>
      <c r="AA364" s="75">
        <v>0</v>
      </c>
      <c r="AB364" s="75">
        <v>0</v>
      </c>
      <c r="AC364" s="75">
        <v>0</v>
      </c>
      <c r="AD364" s="75">
        <v>0</v>
      </c>
      <c r="AE364" s="75">
        <v>0</v>
      </c>
      <c r="AF364" s="75">
        <v>0</v>
      </c>
      <c r="AG364" s="75">
        <v>0</v>
      </c>
      <c r="AH364" s="75">
        <v>0</v>
      </c>
      <c r="AI364" s="75">
        <v>0</v>
      </c>
      <c r="AJ364" s="75">
        <v>0</v>
      </c>
      <c r="AK364" s="75">
        <v>0</v>
      </c>
      <c r="AL364" s="75">
        <v>7373000</v>
      </c>
      <c r="AM364" s="75">
        <v>0</v>
      </c>
      <c r="AN364" s="75">
        <v>0</v>
      </c>
      <c r="AO364" s="75">
        <v>0</v>
      </c>
      <c r="AP364" s="75">
        <v>0</v>
      </c>
      <c r="AQ364" s="75">
        <v>0</v>
      </c>
      <c r="AR364" s="75">
        <v>0</v>
      </c>
      <c r="AS364" s="75">
        <v>0</v>
      </c>
      <c r="AT364" s="75">
        <v>0</v>
      </c>
      <c r="AU364" s="75">
        <v>0</v>
      </c>
      <c r="AV364" s="75">
        <v>0</v>
      </c>
      <c r="AW364" s="75">
        <v>0</v>
      </c>
      <c r="AX364" s="75">
        <v>0</v>
      </c>
      <c r="AY364" s="75">
        <v>0</v>
      </c>
      <c r="AZ364" s="75">
        <v>0</v>
      </c>
      <c r="BA364" s="75">
        <v>0</v>
      </c>
      <c r="BB364" s="75">
        <v>0</v>
      </c>
      <c r="BC364" s="75">
        <v>0</v>
      </c>
      <c r="BD364" s="75">
        <v>9450000</v>
      </c>
      <c r="BE364" s="75">
        <v>0</v>
      </c>
      <c r="BF364" s="75">
        <v>0</v>
      </c>
      <c r="BG364" s="75">
        <v>0</v>
      </c>
      <c r="BH364" s="75">
        <v>0</v>
      </c>
      <c r="BI364" s="75">
        <v>0</v>
      </c>
      <c r="BJ364" s="75">
        <v>0</v>
      </c>
      <c r="BK364" s="75">
        <v>0</v>
      </c>
      <c r="BL364" s="75">
        <v>0</v>
      </c>
      <c r="BM364" s="75">
        <v>0</v>
      </c>
      <c r="BN364" s="75">
        <v>0</v>
      </c>
      <c r="BO364" s="75">
        <v>0</v>
      </c>
      <c r="BP364" s="75">
        <v>0</v>
      </c>
      <c r="BQ364" s="75">
        <v>0</v>
      </c>
      <c r="BR364" s="75">
        <v>0</v>
      </c>
      <c r="BS364" s="75">
        <v>0</v>
      </c>
      <c r="BT364" s="75">
        <v>0</v>
      </c>
      <c r="BU364" s="75">
        <v>0</v>
      </c>
      <c r="BV364" s="75">
        <v>0</v>
      </c>
      <c r="BW364" s="75">
        <v>0</v>
      </c>
      <c r="BX364" s="75">
        <v>0</v>
      </c>
      <c r="BY364" s="76">
        <v>299932.65999999997</v>
      </c>
    </row>
    <row r="365" spans="1:77" x14ac:dyDescent="0.2">
      <c r="A365" s="73" t="s">
        <v>43</v>
      </c>
      <c r="B365" s="74" t="s">
        <v>923</v>
      </c>
      <c r="C365" s="73" t="s">
        <v>924</v>
      </c>
      <c r="D365" s="87">
        <v>0</v>
      </c>
      <c r="E365" s="87">
        <v>0</v>
      </c>
      <c r="F365" s="87">
        <v>0</v>
      </c>
      <c r="G365" s="87">
        <v>0</v>
      </c>
      <c r="H365" s="87">
        <v>0</v>
      </c>
      <c r="I365" s="87">
        <v>0</v>
      </c>
      <c r="J365" s="87">
        <v>0</v>
      </c>
      <c r="K365" s="87">
        <v>0</v>
      </c>
      <c r="L365" s="87">
        <v>0</v>
      </c>
      <c r="M365" s="87">
        <v>0</v>
      </c>
      <c r="N365" s="87">
        <v>0</v>
      </c>
      <c r="O365" s="87">
        <v>0</v>
      </c>
      <c r="P365" s="87">
        <v>0</v>
      </c>
      <c r="Q365" s="87">
        <v>0</v>
      </c>
      <c r="R365" s="87">
        <v>0</v>
      </c>
      <c r="S365" s="87">
        <v>0</v>
      </c>
      <c r="T365" s="87">
        <v>0</v>
      </c>
      <c r="U365" s="87">
        <v>0</v>
      </c>
      <c r="V365" s="87">
        <v>0</v>
      </c>
      <c r="W365" s="87">
        <v>0</v>
      </c>
      <c r="X365" s="87">
        <v>0</v>
      </c>
      <c r="Y365" s="87">
        <v>0</v>
      </c>
      <c r="Z365" s="87">
        <v>0</v>
      </c>
      <c r="AA365" s="87">
        <v>0</v>
      </c>
      <c r="AB365" s="87">
        <v>0</v>
      </c>
      <c r="AC365" s="87">
        <v>0</v>
      </c>
      <c r="AD365" s="87">
        <v>0</v>
      </c>
      <c r="AE365" s="87">
        <v>0</v>
      </c>
      <c r="AF365" s="87">
        <v>0</v>
      </c>
      <c r="AG365" s="87">
        <v>0</v>
      </c>
      <c r="AH365" s="87">
        <v>0</v>
      </c>
      <c r="AI365" s="87">
        <v>0</v>
      </c>
      <c r="AJ365" s="87">
        <v>0</v>
      </c>
      <c r="AK365" s="87">
        <v>0</v>
      </c>
      <c r="AL365" s="87">
        <v>0</v>
      </c>
      <c r="AM365" s="87">
        <v>0</v>
      </c>
      <c r="AN365" s="87">
        <v>0</v>
      </c>
      <c r="AO365" s="87">
        <v>0</v>
      </c>
      <c r="AP365" s="87">
        <v>0</v>
      </c>
      <c r="AQ365" s="87">
        <v>0</v>
      </c>
      <c r="AR365" s="87">
        <v>0</v>
      </c>
      <c r="AS365" s="87">
        <v>0</v>
      </c>
      <c r="AT365" s="87">
        <v>0</v>
      </c>
      <c r="AU365" s="87">
        <v>0</v>
      </c>
      <c r="AV365" s="87">
        <v>0</v>
      </c>
      <c r="AW365" s="87">
        <v>0</v>
      </c>
      <c r="AX365" s="87">
        <v>0</v>
      </c>
      <c r="AY365" s="87">
        <v>0</v>
      </c>
      <c r="AZ365" s="87">
        <v>0</v>
      </c>
      <c r="BA365" s="87">
        <v>0</v>
      </c>
      <c r="BB365" s="87">
        <v>0</v>
      </c>
      <c r="BC365" s="87">
        <v>0</v>
      </c>
      <c r="BD365" s="87">
        <v>0</v>
      </c>
      <c r="BE365" s="87">
        <v>0</v>
      </c>
      <c r="BF365" s="87">
        <v>0</v>
      </c>
      <c r="BG365" s="87">
        <v>0</v>
      </c>
      <c r="BH365" s="87">
        <v>0</v>
      </c>
      <c r="BI365" s="87">
        <v>0</v>
      </c>
      <c r="BJ365" s="87">
        <v>0</v>
      </c>
      <c r="BK365" s="87">
        <v>0</v>
      </c>
      <c r="BL365" s="87">
        <v>0</v>
      </c>
      <c r="BM365" s="87">
        <v>0</v>
      </c>
      <c r="BN365" s="87">
        <v>0</v>
      </c>
      <c r="BO365" s="87">
        <v>0</v>
      </c>
      <c r="BP365" s="87">
        <v>0</v>
      </c>
      <c r="BQ365" s="87">
        <v>0</v>
      </c>
      <c r="BR365" s="87">
        <v>0</v>
      </c>
      <c r="BS365" s="87">
        <v>0</v>
      </c>
      <c r="BT365" s="87">
        <v>0</v>
      </c>
      <c r="BU365" s="87">
        <v>0</v>
      </c>
      <c r="BV365" s="87">
        <v>0</v>
      </c>
      <c r="BW365" s="87">
        <v>0</v>
      </c>
      <c r="BX365" s="87">
        <v>0</v>
      </c>
      <c r="BY365" s="76">
        <v>15449667.85</v>
      </c>
    </row>
    <row r="366" spans="1:77" x14ac:dyDescent="0.2">
      <c r="A366" s="73" t="s">
        <v>43</v>
      </c>
      <c r="B366" s="74" t="s">
        <v>925</v>
      </c>
      <c r="C366" s="73" t="s">
        <v>926</v>
      </c>
      <c r="D366" s="75">
        <v>69651</v>
      </c>
      <c r="E366" s="75">
        <v>0</v>
      </c>
      <c r="F366" s="75">
        <v>0</v>
      </c>
      <c r="G366" s="75">
        <v>0</v>
      </c>
      <c r="H366" s="75">
        <v>0</v>
      </c>
      <c r="I366" s="75">
        <v>0</v>
      </c>
      <c r="J366" s="75">
        <v>413214.99</v>
      </c>
      <c r="K366" s="75">
        <v>0</v>
      </c>
      <c r="L366" s="75">
        <v>0</v>
      </c>
      <c r="M366" s="75">
        <v>0</v>
      </c>
      <c r="N366" s="75">
        <v>0</v>
      </c>
      <c r="O366" s="75">
        <v>0</v>
      </c>
      <c r="P366" s="75">
        <v>0</v>
      </c>
      <c r="Q366" s="75">
        <v>0</v>
      </c>
      <c r="R366" s="75">
        <v>0</v>
      </c>
      <c r="S366" s="75">
        <v>0</v>
      </c>
      <c r="T366" s="75">
        <v>0</v>
      </c>
      <c r="U366" s="75">
        <v>0</v>
      </c>
      <c r="V366" s="75">
        <v>88173.6</v>
      </c>
      <c r="W366" s="75">
        <v>0</v>
      </c>
      <c r="X366" s="75">
        <v>0</v>
      </c>
      <c r="Y366" s="75">
        <v>0</v>
      </c>
      <c r="Z366" s="75">
        <v>0</v>
      </c>
      <c r="AA366" s="75">
        <v>0</v>
      </c>
      <c r="AB366" s="75">
        <v>0</v>
      </c>
      <c r="AC366" s="75">
        <v>0</v>
      </c>
      <c r="AD366" s="75">
        <v>0</v>
      </c>
      <c r="AE366" s="75">
        <v>0</v>
      </c>
      <c r="AF366" s="75">
        <v>0</v>
      </c>
      <c r="AG366" s="75">
        <v>0</v>
      </c>
      <c r="AH366" s="75">
        <v>0</v>
      </c>
      <c r="AI366" s="75">
        <v>0</v>
      </c>
      <c r="AJ366" s="75">
        <v>0</v>
      </c>
      <c r="AK366" s="75">
        <v>0</v>
      </c>
      <c r="AL366" s="75">
        <v>0</v>
      </c>
      <c r="AM366" s="75">
        <v>0</v>
      </c>
      <c r="AN366" s="75">
        <v>0</v>
      </c>
      <c r="AO366" s="75">
        <v>0</v>
      </c>
      <c r="AP366" s="75">
        <v>0</v>
      </c>
      <c r="AQ366" s="75">
        <v>0</v>
      </c>
      <c r="AR366" s="75">
        <v>0</v>
      </c>
      <c r="AS366" s="75">
        <v>0</v>
      </c>
      <c r="AT366" s="75">
        <v>0</v>
      </c>
      <c r="AU366" s="75">
        <v>0</v>
      </c>
      <c r="AV366" s="75">
        <v>0</v>
      </c>
      <c r="AW366" s="75">
        <v>0</v>
      </c>
      <c r="AX366" s="75">
        <v>0</v>
      </c>
      <c r="AY366" s="75">
        <v>0</v>
      </c>
      <c r="AZ366" s="75">
        <v>0</v>
      </c>
      <c r="BA366" s="75">
        <v>0</v>
      </c>
      <c r="BB366" s="75">
        <v>0</v>
      </c>
      <c r="BC366" s="75">
        <v>0</v>
      </c>
      <c r="BD366" s="75">
        <v>0</v>
      </c>
      <c r="BE366" s="75">
        <v>0</v>
      </c>
      <c r="BF366" s="75">
        <v>0</v>
      </c>
      <c r="BG366" s="75">
        <v>0</v>
      </c>
      <c r="BH366" s="75">
        <v>0</v>
      </c>
      <c r="BI366" s="75">
        <v>47475</v>
      </c>
      <c r="BJ366" s="75">
        <v>0</v>
      </c>
      <c r="BK366" s="75">
        <v>0</v>
      </c>
      <c r="BL366" s="75">
        <v>0</v>
      </c>
      <c r="BM366" s="75">
        <v>0</v>
      </c>
      <c r="BN366" s="75">
        <v>0</v>
      </c>
      <c r="BO366" s="75">
        <v>0</v>
      </c>
      <c r="BP366" s="75">
        <v>0</v>
      </c>
      <c r="BQ366" s="75">
        <v>0</v>
      </c>
      <c r="BR366" s="75">
        <v>0</v>
      </c>
      <c r="BS366" s="75">
        <v>0</v>
      </c>
      <c r="BT366" s="75">
        <v>0</v>
      </c>
      <c r="BU366" s="75">
        <v>0</v>
      </c>
      <c r="BV366" s="75">
        <v>0</v>
      </c>
      <c r="BW366" s="75">
        <v>0</v>
      </c>
      <c r="BX366" s="75">
        <v>0</v>
      </c>
      <c r="BY366" s="76">
        <v>19322196.5</v>
      </c>
    </row>
    <row r="367" spans="1:77" x14ac:dyDescent="0.2">
      <c r="A367" s="73" t="s">
        <v>43</v>
      </c>
      <c r="B367" s="74" t="s">
        <v>927</v>
      </c>
      <c r="C367" s="73" t="s">
        <v>928</v>
      </c>
      <c r="D367" s="87">
        <v>0</v>
      </c>
      <c r="E367" s="87">
        <v>0</v>
      </c>
      <c r="F367" s="87">
        <v>0</v>
      </c>
      <c r="G367" s="87">
        <v>0</v>
      </c>
      <c r="H367" s="87">
        <v>0</v>
      </c>
      <c r="I367" s="87">
        <v>0</v>
      </c>
      <c r="J367" s="87">
        <v>0</v>
      </c>
      <c r="K367" s="87">
        <v>0</v>
      </c>
      <c r="L367" s="87">
        <v>0</v>
      </c>
      <c r="M367" s="87">
        <v>0</v>
      </c>
      <c r="N367" s="87">
        <v>0</v>
      </c>
      <c r="O367" s="87">
        <v>0</v>
      </c>
      <c r="P367" s="87">
        <v>0</v>
      </c>
      <c r="Q367" s="87">
        <v>0</v>
      </c>
      <c r="R367" s="87">
        <v>0</v>
      </c>
      <c r="S367" s="87">
        <v>0</v>
      </c>
      <c r="T367" s="87">
        <v>0</v>
      </c>
      <c r="U367" s="87">
        <v>0</v>
      </c>
      <c r="V367" s="87">
        <v>0</v>
      </c>
      <c r="W367" s="87">
        <v>0</v>
      </c>
      <c r="X367" s="87">
        <v>0</v>
      </c>
      <c r="Y367" s="87">
        <v>0</v>
      </c>
      <c r="Z367" s="87">
        <v>0</v>
      </c>
      <c r="AA367" s="87">
        <v>0</v>
      </c>
      <c r="AB367" s="87">
        <v>0</v>
      </c>
      <c r="AC367" s="87">
        <v>0</v>
      </c>
      <c r="AD367" s="87">
        <v>0</v>
      </c>
      <c r="AE367" s="87">
        <v>0</v>
      </c>
      <c r="AF367" s="87">
        <v>0</v>
      </c>
      <c r="AG367" s="87">
        <v>0</v>
      </c>
      <c r="AH367" s="87">
        <v>0</v>
      </c>
      <c r="AI367" s="87">
        <v>0</v>
      </c>
      <c r="AJ367" s="87">
        <v>0</v>
      </c>
      <c r="AK367" s="87">
        <v>0</v>
      </c>
      <c r="AL367" s="87">
        <v>0</v>
      </c>
      <c r="AM367" s="87">
        <v>0</v>
      </c>
      <c r="AN367" s="87">
        <v>0</v>
      </c>
      <c r="AO367" s="87">
        <v>0</v>
      </c>
      <c r="AP367" s="87">
        <v>0</v>
      </c>
      <c r="AQ367" s="87">
        <v>0</v>
      </c>
      <c r="AR367" s="87">
        <v>0</v>
      </c>
      <c r="AS367" s="87">
        <v>0</v>
      </c>
      <c r="AT367" s="87">
        <v>0</v>
      </c>
      <c r="AU367" s="87">
        <v>0</v>
      </c>
      <c r="AV367" s="87">
        <v>0</v>
      </c>
      <c r="AW367" s="87">
        <v>0</v>
      </c>
      <c r="AX367" s="87">
        <v>0</v>
      </c>
      <c r="AY367" s="87">
        <v>0</v>
      </c>
      <c r="AZ367" s="87">
        <v>0</v>
      </c>
      <c r="BA367" s="87">
        <v>0</v>
      </c>
      <c r="BB367" s="87">
        <v>0</v>
      </c>
      <c r="BC367" s="87">
        <v>0</v>
      </c>
      <c r="BD367" s="87">
        <v>0</v>
      </c>
      <c r="BE367" s="87">
        <v>0</v>
      </c>
      <c r="BF367" s="87">
        <v>0</v>
      </c>
      <c r="BG367" s="87">
        <v>0</v>
      </c>
      <c r="BH367" s="87">
        <v>0</v>
      </c>
      <c r="BI367" s="87">
        <v>0</v>
      </c>
      <c r="BJ367" s="87">
        <v>0</v>
      </c>
      <c r="BK367" s="87">
        <v>0</v>
      </c>
      <c r="BL367" s="87">
        <v>0</v>
      </c>
      <c r="BM367" s="87">
        <v>0</v>
      </c>
      <c r="BN367" s="87">
        <v>0</v>
      </c>
      <c r="BO367" s="87">
        <v>0</v>
      </c>
      <c r="BP367" s="87">
        <v>0</v>
      </c>
      <c r="BQ367" s="87">
        <v>0</v>
      </c>
      <c r="BR367" s="87">
        <v>0</v>
      </c>
      <c r="BS367" s="87">
        <v>0</v>
      </c>
      <c r="BT367" s="87">
        <v>0</v>
      </c>
      <c r="BU367" s="87">
        <v>0</v>
      </c>
      <c r="BV367" s="87">
        <v>0</v>
      </c>
      <c r="BW367" s="87">
        <v>0</v>
      </c>
      <c r="BX367" s="87">
        <v>0</v>
      </c>
      <c r="BY367" s="76">
        <v>445548.6</v>
      </c>
    </row>
    <row r="368" spans="1:77" x14ac:dyDescent="0.2">
      <c r="A368" s="73" t="s">
        <v>43</v>
      </c>
      <c r="B368" s="74" t="s">
        <v>929</v>
      </c>
      <c r="C368" s="73" t="s">
        <v>421</v>
      </c>
      <c r="D368" s="75">
        <v>115737.5</v>
      </c>
      <c r="E368" s="75">
        <v>0</v>
      </c>
      <c r="F368" s="75">
        <v>0</v>
      </c>
      <c r="G368" s="75">
        <v>0</v>
      </c>
      <c r="H368" s="75">
        <v>0</v>
      </c>
      <c r="I368" s="75">
        <v>0</v>
      </c>
      <c r="J368" s="75">
        <v>324960</v>
      </c>
      <c r="K368" s="75">
        <v>0</v>
      </c>
      <c r="L368" s="75">
        <v>0</v>
      </c>
      <c r="M368" s="75">
        <v>0</v>
      </c>
      <c r="N368" s="75">
        <v>33950</v>
      </c>
      <c r="O368" s="75">
        <v>0</v>
      </c>
      <c r="P368" s="75">
        <v>0</v>
      </c>
      <c r="Q368" s="75">
        <v>0</v>
      </c>
      <c r="R368" s="75">
        <v>0</v>
      </c>
      <c r="S368" s="75">
        <v>0</v>
      </c>
      <c r="T368" s="75">
        <v>0</v>
      </c>
      <c r="U368" s="75">
        <v>0</v>
      </c>
      <c r="V368" s="75">
        <v>351670</v>
      </c>
      <c r="W368" s="75">
        <v>102560</v>
      </c>
      <c r="X368" s="75">
        <v>0</v>
      </c>
      <c r="Y368" s="75">
        <v>0</v>
      </c>
      <c r="Z368" s="75">
        <v>0</v>
      </c>
      <c r="AA368" s="75">
        <v>0</v>
      </c>
      <c r="AB368" s="75">
        <v>0</v>
      </c>
      <c r="AC368" s="75">
        <v>0</v>
      </c>
      <c r="AD368" s="75">
        <v>0</v>
      </c>
      <c r="AE368" s="75">
        <v>179300</v>
      </c>
      <c r="AF368" s="75">
        <v>255907.25</v>
      </c>
      <c r="AG368" s="75">
        <v>0</v>
      </c>
      <c r="AH368" s="75">
        <v>0</v>
      </c>
      <c r="AI368" s="75">
        <v>0</v>
      </c>
      <c r="AJ368" s="75">
        <v>0</v>
      </c>
      <c r="AK368" s="75">
        <v>64723.25</v>
      </c>
      <c r="AL368" s="75">
        <v>0</v>
      </c>
      <c r="AM368" s="75">
        <v>0</v>
      </c>
      <c r="AN368" s="75">
        <v>0</v>
      </c>
      <c r="AO368" s="75">
        <v>0</v>
      </c>
      <c r="AP368" s="75">
        <v>0</v>
      </c>
      <c r="AQ368" s="75">
        <v>223975</v>
      </c>
      <c r="AR368" s="75">
        <v>0</v>
      </c>
      <c r="AS368" s="75">
        <v>0</v>
      </c>
      <c r="AT368" s="75">
        <v>0</v>
      </c>
      <c r="AU368" s="75">
        <v>0</v>
      </c>
      <c r="AV368" s="75">
        <v>0</v>
      </c>
      <c r="AW368" s="75">
        <v>0</v>
      </c>
      <c r="AX368" s="75">
        <v>102067.5</v>
      </c>
      <c r="AY368" s="75">
        <v>11560</v>
      </c>
      <c r="AZ368" s="75">
        <v>0</v>
      </c>
      <c r="BA368" s="75">
        <v>0</v>
      </c>
      <c r="BB368" s="75">
        <v>0</v>
      </c>
      <c r="BC368" s="75">
        <v>174889</v>
      </c>
      <c r="BD368" s="75">
        <v>0</v>
      </c>
      <c r="BE368" s="75">
        <v>106298.25</v>
      </c>
      <c r="BF368" s="75">
        <v>71648</v>
      </c>
      <c r="BG368" s="75">
        <v>0</v>
      </c>
      <c r="BH368" s="75">
        <v>0</v>
      </c>
      <c r="BI368" s="75">
        <v>84450</v>
      </c>
      <c r="BJ368" s="75">
        <v>0</v>
      </c>
      <c r="BK368" s="75">
        <v>10371.75</v>
      </c>
      <c r="BL368" s="75">
        <v>0</v>
      </c>
      <c r="BM368" s="75">
        <v>129080.25</v>
      </c>
      <c r="BN368" s="75">
        <v>0</v>
      </c>
      <c r="BO368" s="75">
        <v>0</v>
      </c>
      <c r="BP368" s="75">
        <v>46000</v>
      </c>
      <c r="BQ368" s="75">
        <v>0</v>
      </c>
      <c r="BR368" s="75">
        <v>0</v>
      </c>
      <c r="BS368" s="75">
        <v>0</v>
      </c>
      <c r="BT368" s="75">
        <v>0</v>
      </c>
      <c r="BU368" s="75">
        <v>0</v>
      </c>
      <c r="BV368" s="75">
        <v>0</v>
      </c>
      <c r="BW368" s="75">
        <v>0</v>
      </c>
      <c r="BX368" s="75">
        <v>0</v>
      </c>
      <c r="BY368" s="76">
        <v>1968558.5</v>
      </c>
    </row>
    <row r="369" spans="1:77" x14ac:dyDescent="0.2">
      <c r="A369" s="73" t="s">
        <v>43</v>
      </c>
      <c r="B369" s="74" t="s">
        <v>930</v>
      </c>
      <c r="C369" s="73" t="s">
        <v>931</v>
      </c>
      <c r="D369" s="75">
        <v>39037.800000000003</v>
      </c>
      <c r="E369" s="75">
        <v>0</v>
      </c>
      <c r="F369" s="75">
        <v>0</v>
      </c>
      <c r="G369" s="75">
        <v>0</v>
      </c>
      <c r="H369" s="75">
        <v>0</v>
      </c>
      <c r="I369" s="75">
        <v>8000</v>
      </c>
      <c r="J369" s="75">
        <v>789864.25</v>
      </c>
      <c r="K369" s="75">
        <v>0</v>
      </c>
      <c r="L369" s="75">
        <v>0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1700</v>
      </c>
      <c r="T369" s="75">
        <v>0</v>
      </c>
      <c r="U369" s="75">
        <v>26625</v>
      </c>
      <c r="V369" s="75">
        <v>47090.75</v>
      </c>
      <c r="W369" s="75">
        <v>0</v>
      </c>
      <c r="X369" s="75">
        <v>0</v>
      </c>
      <c r="Y369" s="75">
        <v>45590</v>
      </c>
      <c r="Z369" s="75">
        <v>0</v>
      </c>
      <c r="AA369" s="75">
        <v>0</v>
      </c>
      <c r="AB369" s="75">
        <v>0</v>
      </c>
      <c r="AC369" s="75">
        <v>1110</v>
      </c>
      <c r="AD369" s="75">
        <v>0</v>
      </c>
      <c r="AE369" s="75">
        <v>130073</v>
      </c>
      <c r="AF369" s="75">
        <v>0</v>
      </c>
      <c r="AG369" s="75">
        <v>0</v>
      </c>
      <c r="AH369" s="75">
        <v>0</v>
      </c>
      <c r="AI369" s="75">
        <v>0</v>
      </c>
      <c r="AJ369" s="75">
        <v>0</v>
      </c>
      <c r="AK369" s="75">
        <v>0</v>
      </c>
      <c r="AL369" s="75">
        <v>0</v>
      </c>
      <c r="AM369" s="75">
        <v>0</v>
      </c>
      <c r="AN369" s="75">
        <v>0</v>
      </c>
      <c r="AO369" s="75">
        <v>0</v>
      </c>
      <c r="AP369" s="75">
        <v>0</v>
      </c>
      <c r="AQ369" s="75">
        <v>58313</v>
      </c>
      <c r="AR369" s="75">
        <v>0</v>
      </c>
      <c r="AS369" s="75">
        <v>0</v>
      </c>
      <c r="AT369" s="75">
        <v>0</v>
      </c>
      <c r="AU369" s="75">
        <v>0</v>
      </c>
      <c r="AV369" s="75">
        <v>0</v>
      </c>
      <c r="AW369" s="75">
        <v>0</v>
      </c>
      <c r="AX369" s="75">
        <v>104479</v>
      </c>
      <c r="AY369" s="75">
        <v>17863</v>
      </c>
      <c r="AZ369" s="75">
        <v>0</v>
      </c>
      <c r="BA369" s="75">
        <v>0</v>
      </c>
      <c r="BB369" s="75">
        <v>0</v>
      </c>
      <c r="BC369" s="75">
        <v>0</v>
      </c>
      <c r="BD369" s="75">
        <v>0</v>
      </c>
      <c r="BE369" s="75">
        <v>0</v>
      </c>
      <c r="BF369" s="75">
        <v>32000</v>
      </c>
      <c r="BG369" s="75">
        <v>0</v>
      </c>
      <c r="BH369" s="75">
        <v>0</v>
      </c>
      <c r="BI369" s="75">
        <v>94565</v>
      </c>
      <c r="BJ369" s="75">
        <v>19022</v>
      </c>
      <c r="BK369" s="75">
        <v>47037.5</v>
      </c>
      <c r="BL369" s="75">
        <v>0</v>
      </c>
      <c r="BM369" s="75">
        <v>0</v>
      </c>
      <c r="BN369" s="75">
        <v>0</v>
      </c>
      <c r="BO369" s="75">
        <v>0</v>
      </c>
      <c r="BP369" s="75">
        <v>2800</v>
      </c>
      <c r="BQ369" s="75">
        <v>0</v>
      </c>
      <c r="BR369" s="75">
        <v>0</v>
      </c>
      <c r="BS369" s="75">
        <v>0</v>
      </c>
      <c r="BT369" s="75">
        <v>0</v>
      </c>
      <c r="BU369" s="75">
        <v>0</v>
      </c>
      <c r="BV369" s="75">
        <v>0</v>
      </c>
      <c r="BW369" s="75">
        <v>0</v>
      </c>
      <c r="BX369" s="75">
        <v>0</v>
      </c>
      <c r="BY369" s="76">
        <v>2797470.45</v>
      </c>
    </row>
    <row r="370" spans="1:77" x14ac:dyDescent="0.2">
      <c r="A370" s="73" t="s">
        <v>43</v>
      </c>
      <c r="B370" s="74" t="s">
        <v>932</v>
      </c>
      <c r="C370" s="73" t="s">
        <v>933</v>
      </c>
      <c r="D370" s="75">
        <v>0</v>
      </c>
      <c r="E370" s="75">
        <v>0</v>
      </c>
      <c r="F370" s="75">
        <v>0</v>
      </c>
      <c r="G370" s="75">
        <v>0</v>
      </c>
      <c r="H370" s="75">
        <v>0</v>
      </c>
      <c r="I370" s="75">
        <v>0</v>
      </c>
      <c r="J370" s="75">
        <v>0</v>
      </c>
      <c r="K370" s="75">
        <v>0</v>
      </c>
      <c r="L370" s="75">
        <v>0</v>
      </c>
      <c r="M370" s="75">
        <v>0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0</v>
      </c>
      <c r="U370" s="75">
        <v>0</v>
      </c>
      <c r="V370" s="75">
        <v>21170</v>
      </c>
      <c r="W370" s="75">
        <v>0</v>
      </c>
      <c r="X370" s="75">
        <v>0</v>
      </c>
      <c r="Y370" s="75">
        <v>0</v>
      </c>
      <c r="Z370" s="75">
        <v>0</v>
      </c>
      <c r="AA370" s="75">
        <v>0</v>
      </c>
      <c r="AB370" s="75">
        <v>0</v>
      </c>
      <c r="AC370" s="75">
        <v>0</v>
      </c>
      <c r="AD370" s="75">
        <v>0</v>
      </c>
      <c r="AE370" s="75">
        <v>0</v>
      </c>
      <c r="AF370" s="75">
        <v>0</v>
      </c>
      <c r="AG370" s="75">
        <v>0</v>
      </c>
      <c r="AH370" s="75">
        <v>0</v>
      </c>
      <c r="AI370" s="75">
        <v>0</v>
      </c>
      <c r="AJ370" s="75">
        <v>0</v>
      </c>
      <c r="AK370" s="75">
        <v>0</v>
      </c>
      <c r="AL370" s="75">
        <v>0</v>
      </c>
      <c r="AM370" s="75">
        <v>0</v>
      </c>
      <c r="AN370" s="75">
        <v>0</v>
      </c>
      <c r="AO370" s="75">
        <v>0</v>
      </c>
      <c r="AP370" s="75">
        <v>0</v>
      </c>
      <c r="AQ370" s="75">
        <v>0</v>
      </c>
      <c r="AR370" s="75">
        <v>0</v>
      </c>
      <c r="AS370" s="75">
        <v>0</v>
      </c>
      <c r="AT370" s="75">
        <v>0</v>
      </c>
      <c r="AU370" s="75">
        <v>0</v>
      </c>
      <c r="AV370" s="75">
        <v>0</v>
      </c>
      <c r="AW370" s="75">
        <v>0</v>
      </c>
      <c r="AX370" s="75">
        <v>0</v>
      </c>
      <c r="AY370" s="75">
        <v>0</v>
      </c>
      <c r="AZ370" s="75">
        <v>0</v>
      </c>
      <c r="BA370" s="75">
        <v>0</v>
      </c>
      <c r="BB370" s="75">
        <v>0</v>
      </c>
      <c r="BC370" s="75">
        <v>0</v>
      </c>
      <c r="BD370" s="75">
        <v>0</v>
      </c>
      <c r="BE370" s="75">
        <v>0</v>
      </c>
      <c r="BF370" s="75">
        <v>2264</v>
      </c>
      <c r="BG370" s="75">
        <v>0</v>
      </c>
      <c r="BH370" s="75">
        <v>0</v>
      </c>
      <c r="BI370" s="75">
        <v>0</v>
      </c>
      <c r="BJ370" s="75">
        <v>0</v>
      </c>
      <c r="BK370" s="75">
        <v>0</v>
      </c>
      <c r="BL370" s="75">
        <v>0</v>
      </c>
      <c r="BM370" s="75">
        <v>0</v>
      </c>
      <c r="BN370" s="75">
        <v>0</v>
      </c>
      <c r="BO370" s="75">
        <v>0</v>
      </c>
      <c r="BP370" s="75">
        <v>0</v>
      </c>
      <c r="BQ370" s="75">
        <v>0</v>
      </c>
      <c r="BR370" s="75">
        <v>0</v>
      </c>
      <c r="BS370" s="75">
        <v>0</v>
      </c>
      <c r="BT370" s="75">
        <v>0</v>
      </c>
      <c r="BU370" s="75">
        <v>0</v>
      </c>
      <c r="BV370" s="75">
        <v>0</v>
      </c>
      <c r="BW370" s="75">
        <v>0</v>
      </c>
      <c r="BX370" s="75">
        <v>0</v>
      </c>
      <c r="BY370" s="76">
        <v>58139.5</v>
      </c>
    </row>
    <row r="371" spans="1:77" x14ac:dyDescent="0.2">
      <c r="A371" s="73" t="s">
        <v>43</v>
      </c>
      <c r="B371" s="74" t="s">
        <v>934</v>
      </c>
      <c r="C371" s="73" t="s">
        <v>935</v>
      </c>
      <c r="D371" s="75">
        <v>0</v>
      </c>
      <c r="E371" s="75">
        <v>0</v>
      </c>
      <c r="F371" s="75">
        <v>0</v>
      </c>
      <c r="G371" s="75">
        <v>0</v>
      </c>
      <c r="H371" s="75">
        <v>0</v>
      </c>
      <c r="I371" s="75">
        <v>0</v>
      </c>
      <c r="J371" s="75">
        <v>0</v>
      </c>
      <c r="K371" s="75">
        <v>0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5">
        <v>0</v>
      </c>
      <c r="V371" s="75">
        <v>44550</v>
      </c>
      <c r="W371" s="75">
        <v>0</v>
      </c>
      <c r="X371" s="75">
        <v>0</v>
      </c>
      <c r="Y371" s="75">
        <v>0</v>
      </c>
      <c r="Z371" s="75">
        <v>0</v>
      </c>
      <c r="AA371" s="75">
        <v>0</v>
      </c>
      <c r="AB371" s="75">
        <v>0</v>
      </c>
      <c r="AC371" s="75">
        <v>0</v>
      </c>
      <c r="AD371" s="75">
        <v>0</v>
      </c>
      <c r="AE371" s="75">
        <v>0</v>
      </c>
      <c r="AF371" s="75">
        <v>0</v>
      </c>
      <c r="AG371" s="75">
        <v>0</v>
      </c>
      <c r="AH371" s="75">
        <v>0</v>
      </c>
      <c r="AI371" s="75">
        <v>0</v>
      </c>
      <c r="AJ371" s="75">
        <v>0</v>
      </c>
      <c r="AK371" s="75">
        <v>0</v>
      </c>
      <c r="AL371" s="75">
        <v>0</v>
      </c>
      <c r="AM371" s="75">
        <v>0</v>
      </c>
      <c r="AN371" s="75">
        <v>0</v>
      </c>
      <c r="AO371" s="75">
        <v>0</v>
      </c>
      <c r="AP371" s="75">
        <v>0</v>
      </c>
      <c r="AQ371" s="75">
        <v>0</v>
      </c>
      <c r="AR371" s="75">
        <v>0</v>
      </c>
      <c r="AS371" s="75">
        <v>0</v>
      </c>
      <c r="AT371" s="75">
        <v>0</v>
      </c>
      <c r="AU371" s="75">
        <v>0</v>
      </c>
      <c r="AV371" s="75">
        <v>0</v>
      </c>
      <c r="AW371" s="75">
        <v>0</v>
      </c>
      <c r="AX371" s="75">
        <v>0</v>
      </c>
      <c r="AY371" s="75">
        <v>0</v>
      </c>
      <c r="AZ371" s="75">
        <v>0</v>
      </c>
      <c r="BA371" s="75">
        <v>0</v>
      </c>
      <c r="BB371" s="75">
        <v>0</v>
      </c>
      <c r="BC371" s="75">
        <v>0</v>
      </c>
      <c r="BD371" s="75">
        <v>0</v>
      </c>
      <c r="BE371" s="75">
        <v>0</v>
      </c>
      <c r="BF371" s="75">
        <v>0</v>
      </c>
      <c r="BG371" s="75">
        <v>0</v>
      </c>
      <c r="BH371" s="75">
        <v>0</v>
      </c>
      <c r="BI371" s="75">
        <v>0</v>
      </c>
      <c r="BJ371" s="75">
        <v>0</v>
      </c>
      <c r="BK371" s="75">
        <v>0</v>
      </c>
      <c r="BL371" s="75">
        <v>0</v>
      </c>
      <c r="BM371" s="75">
        <v>0</v>
      </c>
      <c r="BN371" s="75">
        <v>0</v>
      </c>
      <c r="BO371" s="75">
        <v>0</v>
      </c>
      <c r="BP371" s="75">
        <v>0</v>
      </c>
      <c r="BQ371" s="75">
        <v>0</v>
      </c>
      <c r="BR371" s="75">
        <v>0</v>
      </c>
      <c r="BS371" s="75">
        <v>0</v>
      </c>
      <c r="BT371" s="75">
        <v>0</v>
      </c>
      <c r="BU371" s="75">
        <v>0</v>
      </c>
      <c r="BV371" s="75">
        <v>0</v>
      </c>
      <c r="BW371" s="75">
        <v>0</v>
      </c>
      <c r="BX371" s="75">
        <v>0</v>
      </c>
      <c r="BY371" s="76"/>
    </row>
    <row r="372" spans="1:77" x14ac:dyDescent="0.2">
      <c r="A372" s="73" t="s">
        <v>43</v>
      </c>
      <c r="B372" s="74" t="s">
        <v>936</v>
      </c>
      <c r="C372" s="73" t="s">
        <v>937</v>
      </c>
      <c r="D372" s="75">
        <v>0</v>
      </c>
      <c r="E372" s="75">
        <v>0</v>
      </c>
      <c r="F372" s="75">
        <v>0</v>
      </c>
      <c r="G372" s="75">
        <v>0</v>
      </c>
      <c r="H372" s="75">
        <v>0</v>
      </c>
      <c r="I372" s="75">
        <v>0</v>
      </c>
      <c r="J372" s="75">
        <v>148182.79999999999</v>
      </c>
      <c r="K372" s="75">
        <v>0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5">
        <v>0</v>
      </c>
      <c r="V372" s="75">
        <v>0</v>
      </c>
      <c r="W372" s="75">
        <v>0</v>
      </c>
      <c r="X372" s="75">
        <v>0</v>
      </c>
      <c r="Y372" s="75">
        <v>0</v>
      </c>
      <c r="Z372" s="75">
        <v>0</v>
      </c>
      <c r="AA372" s="75">
        <v>0</v>
      </c>
      <c r="AB372" s="75">
        <v>0</v>
      </c>
      <c r="AC372" s="75">
        <v>0</v>
      </c>
      <c r="AD372" s="75">
        <v>0</v>
      </c>
      <c r="AE372" s="75">
        <v>9995</v>
      </c>
      <c r="AF372" s="75">
        <v>0</v>
      </c>
      <c r="AG372" s="75">
        <v>0</v>
      </c>
      <c r="AH372" s="75">
        <v>0</v>
      </c>
      <c r="AI372" s="75">
        <v>0</v>
      </c>
      <c r="AJ372" s="75">
        <v>0</v>
      </c>
      <c r="AK372" s="75">
        <v>0</v>
      </c>
      <c r="AL372" s="75">
        <v>0</v>
      </c>
      <c r="AM372" s="75">
        <v>0</v>
      </c>
      <c r="AN372" s="75">
        <v>0</v>
      </c>
      <c r="AO372" s="75">
        <v>0</v>
      </c>
      <c r="AP372" s="75">
        <v>0</v>
      </c>
      <c r="AQ372" s="75">
        <v>11000</v>
      </c>
      <c r="AR372" s="75">
        <v>0</v>
      </c>
      <c r="AS372" s="75">
        <v>0</v>
      </c>
      <c r="AT372" s="75">
        <v>0</v>
      </c>
      <c r="AU372" s="75">
        <v>0</v>
      </c>
      <c r="AV372" s="75">
        <v>0</v>
      </c>
      <c r="AW372" s="75">
        <v>0</v>
      </c>
      <c r="AX372" s="75">
        <v>0</v>
      </c>
      <c r="AY372" s="75">
        <v>0</v>
      </c>
      <c r="AZ372" s="75">
        <v>0</v>
      </c>
      <c r="BA372" s="75">
        <v>0</v>
      </c>
      <c r="BB372" s="75">
        <v>0</v>
      </c>
      <c r="BC372" s="75">
        <v>0</v>
      </c>
      <c r="BD372" s="75">
        <v>0</v>
      </c>
      <c r="BE372" s="75">
        <v>0</v>
      </c>
      <c r="BF372" s="75">
        <v>0</v>
      </c>
      <c r="BG372" s="75">
        <v>0</v>
      </c>
      <c r="BH372" s="75">
        <v>0</v>
      </c>
      <c r="BI372" s="75">
        <v>0</v>
      </c>
      <c r="BJ372" s="75">
        <v>0</v>
      </c>
      <c r="BK372" s="75">
        <v>0</v>
      </c>
      <c r="BL372" s="75">
        <v>0</v>
      </c>
      <c r="BM372" s="75">
        <v>0</v>
      </c>
      <c r="BN372" s="75">
        <v>0</v>
      </c>
      <c r="BO372" s="75">
        <v>0</v>
      </c>
      <c r="BP372" s="75">
        <v>0</v>
      </c>
      <c r="BQ372" s="75">
        <v>0</v>
      </c>
      <c r="BR372" s="75">
        <v>0</v>
      </c>
      <c r="BS372" s="75">
        <v>0</v>
      </c>
      <c r="BT372" s="75">
        <v>0</v>
      </c>
      <c r="BU372" s="75">
        <v>0</v>
      </c>
      <c r="BV372" s="75">
        <v>0</v>
      </c>
      <c r="BW372" s="75">
        <v>0</v>
      </c>
      <c r="BX372" s="75">
        <v>0</v>
      </c>
      <c r="BY372" s="76">
        <v>82758.55</v>
      </c>
    </row>
    <row r="373" spans="1:77" x14ac:dyDescent="0.2">
      <c r="A373" s="73" t="s">
        <v>43</v>
      </c>
      <c r="B373" s="74" t="s">
        <v>938</v>
      </c>
      <c r="C373" s="73" t="s">
        <v>939</v>
      </c>
      <c r="D373" s="75">
        <v>0</v>
      </c>
      <c r="E373" s="75">
        <v>0</v>
      </c>
      <c r="F373" s="75">
        <v>0</v>
      </c>
      <c r="G373" s="75">
        <v>0</v>
      </c>
      <c r="H373" s="75">
        <v>0</v>
      </c>
      <c r="I373" s="75">
        <v>0</v>
      </c>
      <c r="J373" s="75">
        <v>0</v>
      </c>
      <c r="K373" s="75">
        <v>0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979.44</v>
      </c>
      <c r="R373" s="75">
        <v>0</v>
      </c>
      <c r="S373" s="75">
        <v>0</v>
      </c>
      <c r="T373" s="75">
        <v>0</v>
      </c>
      <c r="U373" s="75">
        <v>0</v>
      </c>
      <c r="V373" s="75">
        <v>0</v>
      </c>
      <c r="W373" s="75">
        <v>0</v>
      </c>
      <c r="X373" s="75">
        <v>0</v>
      </c>
      <c r="Y373" s="75">
        <v>0</v>
      </c>
      <c r="Z373" s="75">
        <v>0</v>
      </c>
      <c r="AA373" s="75">
        <v>0</v>
      </c>
      <c r="AB373" s="75">
        <v>0</v>
      </c>
      <c r="AC373" s="75">
        <v>0</v>
      </c>
      <c r="AD373" s="75">
        <v>0</v>
      </c>
      <c r="AE373" s="75">
        <v>0</v>
      </c>
      <c r="AF373" s="75">
        <v>0</v>
      </c>
      <c r="AG373" s="75">
        <v>0</v>
      </c>
      <c r="AH373" s="75">
        <v>0</v>
      </c>
      <c r="AI373" s="75">
        <v>0</v>
      </c>
      <c r="AJ373" s="75">
        <v>0</v>
      </c>
      <c r="AK373" s="75">
        <v>0</v>
      </c>
      <c r="AL373" s="75">
        <v>0</v>
      </c>
      <c r="AM373" s="75">
        <v>0</v>
      </c>
      <c r="AN373" s="75">
        <v>0</v>
      </c>
      <c r="AO373" s="75">
        <v>0</v>
      </c>
      <c r="AP373" s="75">
        <v>0</v>
      </c>
      <c r="AQ373" s="75">
        <v>0</v>
      </c>
      <c r="AR373" s="75">
        <v>0</v>
      </c>
      <c r="AS373" s="75">
        <v>0</v>
      </c>
      <c r="AT373" s="75">
        <v>0</v>
      </c>
      <c r="AU373" s="75">
        <v>0</v>
      </c>
      <c r="AV373" s="75">
        <v>0</v>
      </c>
      <c r="AW373" s="75">
        <v>0</v>
      </c>
      <c r="AX373" s="75">
        <v>0</v>
      </c>
      <c r="AY373" s="75">
        <v>0</v>
      </c>
      <c r="AZ373" s="75">
        <v>0</v>
      </c>
      <c r="BA373" s="75">
        <v>0</v>
      </c>
      <c r="BB373" s="75">
        <v>0</v>
      </c>
      <c r="BC373" s="75">
        <v>0</v>
      </c>
      <c r="BD373" s="75">
        <v>0</v>
      </c>
      <c r="BE373" s="75">
        <v>0</v>
      </c>
      <c r="BF373" s="75">
        <v>0</v>
      </c>
      <c r="BG373" s="75">
        <v>0</v>
      </c>
      <c r="BH373" s="75">
        <v>0</v>
      </c>
      <c r="BI373" s="75">
        <v>0</v>
      </c>
      <c r="BJ373" s="75">
        <v>0</v>
      </c>
      <c r="BK373" s="75">
        <v>0</v>
      </c>
      <c r="BL373" s="75">
        <v>0</v>
      </c>
      <c r="BM373" s="75">
        <v>0</v>
      </c>
      <c r="BN373" s="75">
        <v>0</v>
      </c>
      <c r="BO373" s="75">
        <v>0</v>
      </c>
      <c r="BP373" s="75">
        <v>0</v>
      </c>
      <c r="BQ373" s="75">
        <v>0</v>
      </c>
      <c r="BR373" s="75">
        <v>0</v>
      </c>
      <c r="BS373" s="75">
        <v>0</v>
      </c>
      <c r="BT373" s="75">
        <v>0</v>
      </c>
      <c r="BU373" s="75">
        <v>0</v>
      </c>
      <c r="BV373" s="75">
        <v>0</v>
      </c>
      <c r="BW373" s="75">
        <v>0</v>
      </c>
      <c r="BX373" s="75">
        <v>0</v>
      </c>
      <c r="BY373" s="76">
        <v>808413.02</v>
      </c>
    </row>
    <row r="374" spans="1:77" x14ac:dyDescent="0.2">
      <c r="A374" s="73" t="s">
        <v>43</v>
      </c>
      <c r="B374" s="74" t="s">
        <v>940</v>
      </c>
      <c r="C374" s="73" t="s">
        <v>941</v>
      </c>
      <c r="D374" s="75">
        <v>0</v>
      </c>
      <c r="E374" s="75">
        <v>0</v>
      </c>
      <c r="F374" s="75">
        <v>0</v>
      </c>
      <c r="G374" s="75">
        <v>0</v>
      </c>
      <c r="H374" s="75">
        <v>0</v>
      </c>
      <c r="I374" s="75">
        <v>0</v>
      </c>
      <c r="J374" s="75">
        <v>0</v>
      </c>
      <c r="K374" s="75">
        <v>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5">
        <v>0</v>
      </c>
      <c r="V374" s="75">
        <v>0</v>
      </c>
      <c r="W374" s="75">
        <v>0</v>
      </c>
      <c r="X374" s="75">
        <v>0</v>
      </c>
      <c r="Y374" s="75">
        <v>0</v>
      </c>
      <c r="Z374" s="75">
        <v>0</v>
      </c>
      <c r="AA374" s="75">
        <v>0</v>
      </c>
      <c r="AB374" s="75">
        <v>0</v>
      </c>
      <c r="AC374" s="75">
        <v>0</v>
      </c>
      <c r="AD374" s="75">
        <v>0</v>
      </c>
      <c r="AE374" s="75">
        <v>0</v>
      </c>
      <c r="AF374" s="75">
        <v>0</v>
      </c>
      <c r="AG374" s="75">
        <v>0</v>
      </c>
      <c r="AH374" s="75">
        <v>0</v>
      </c>
      <c r="AI374" s="75">
        <v>0</v>
      </c>
      <c r="AJ374" s="75">
        <v>0</v>
      </c>
      <c r="AK374" s="75">
        <v>0</v>
      </c>
      <c r="AL374" s="75">
        <v>0</v>
      </c>
      <c r="AM374" s="75">
        <v>0</v>
      </c>
      <c r="AN374" s="75">
        <v>0</v>
      </c>
      <c r="AO374" s="75">
        <v>0</v>
      </c>
      <c r="AP374" s="75">
        <v>0</v>
      </c>
      <c r="AQ374" s="75">
        <v>0</v>
      </c>
      <c r="AR374" s="75">
        <v>0</v>
      </c>
      <c r="AS374" s="75">
        <v>0</v>
      </c>
      <c r="AT374" s="75">
        <v>0</v>
      </c>
      <c r="AU374" s="75">
        <v>0</v>
      </c>
      <c r="AV374" s="75">
        <v>0</v>
      </c>
      <c r="AW374" s="75">
        <v>0</v>
      </c>
      <c r="AX374" s="75">
        <v>0</v>
      </c>
      <c r="AY374" s="75">
        <v>0</v>
      </c>
      <c r="AZ374" s="75">
        <v>0</v>
      </c>
      <c r="BA374" s="75">
        <v>0</v>
      </c>
      <c r="BB374" s="75">
        <v>0</v>
      </c>
      <c r="BC374" s="75">
        <v>0</v>
      </c>
      <c r="BD374" s="75">
        <v>0</v>
      </c>
      <c r="BE374" s="75">
        <v>0</v>
      </c>
      <c r="BF374" s="75">
        <v>0</v>
      </c>
      <c r="BG374" s="75">
        <v>0</v>
      </c>
      <c r="BH374" s="75">
        <v>0</v>
      </c>
      <c r="BI374" s="75">
        <v>0</v>
      </c>
      <c r="BJ374" s="75">
        <v>0</v>
      </c>
      <c r="BK374" s="75">
        <v>0</v>
      </c>
      <c r="BL374" s="75">
        <v>0</v>
      </c>
      <c r="BM374" s="75">
        <v>0</v>
      </c>
      <c r="BN374" s="75">
        <v>0</v>
      </c>
      <c r="BO374" s="75">
        <v>0</v>
      </c>
      <c r="BP374" s="75">
        <v>0</v>
      </c>
      <c r="BQ374" s="75">
        <v>0</v>
      </c>
      <c r="BR374" s="75">
        <v>0</v>
      </c>
      <c r="BS374" s="75">
        <v>0</v>
      </c>
      <c r="BT374" s="75">
        <v>0</v>
      </c>
      <c r="BU374" s="75">
        <v>0</v>
      </c>
      <c r="BV374" s="75">
        <v>0</v>
      </c>
      <c r="BW374" s="75">
        <v>0</v>
      </c>
      <c r="BX374" s="75">
        <v>0</v>
      </c>
      <c r="BY374" s="76">
        <v>19453504.259999998</v>
      </c>
    </row>
    <row r="375" spans="1:77" x14ac:dyDescent="0.2">
      <c r="A375" s="73" t="s">
        <v>43</v>
      </c>
      <c r="B375" s="74" t="s">
        <v>942</v>
      </c>
      <c r="C375" s="73" t="s">
        <v>943</v>
      </c>
      <c r="D375" s="87">
        <v>0</v>
      </c>
      <c r="E375" s="87">
        <v>0</v>
      </c>
      <c r="F375" s="87">
        <v>0</v>
      </c>
      <c r="G375" s="87">
        <v>0</v>
      </c>
      <c r="H375" s="87">
        <v>0</v>
      </c>
      <c r="I375" s="87">
        <v>0</v>
      </c>
      <c r="J375" s="87">
        <v>0</v>
      </c>
      <c r="K375" s="87">
        <v>0</v>
      </c>
      <c r="L375" s="87">
        <v>0</v>
      </c>
      <c r="M375" s="87">
        <v>0</v>
      </c>
      <c r="N375" s="87">
        <v>0</v>
      </c>
      <c r="O375" s="87">
        <v>0</v>
      </c>
      <c r="P375" s="87">
        <v>0</v>
      </c>
      <c r="Q375" s="87">
        <v>0</v>
      </c>
      <c r="R375" s="87">
        <v>0</v>
      </c>
      <c r="S375" s="87">
        <v>0</v>
      </c>
      <c r="T375" s="87">
        <v>0</v>
      </c>
      <c r="U375" s="87">
        <v>0</v>
      </c>
      <c r="V375" s="87">
        <v>0</v>
      </c>
      <c r="W375" s="87">
        <v>0</v>
      </c>
      <c r="X375" s="87">
        <v>0</v>
      </c>
      <c r="Y375" s="87">
        <v>0</v>
      </c>
      <c r="Z375" s="87">
        <v>0</v>
      </c>
      <c r="AA375" s="87">
        <v>0</v>
      </c>
      <c r="AB375" s="87">
        <v>0</v>
      </c>
      <c r="AC375" s="87">
        <v>0</v>
      </c>
      <c r="AD375" s="87">
        <v>0</v>
      </c>
      <c r="AE375" s="87">
        <v>0</v>
      </c>
      <c r="AF375" s="87">
        <v>0</v>
      </c>
      <c r="AG375" s="87">
        <v>0</v>
      </c>
      <c r="AH375" s="87">
        <v>0</v>
      </c>
      <c r="AI375" s="87">
        <v>0</v>
      </c>
      <c r="AJ375" s="87">
        <v>0</v>
      </c>
      <c r="AK375" s="87">
        <v>0</v>
      </c>
      <c r="AL375" s="87">
        <v>0</v>
      </c>
      <c r="AM375" s="87">
        <v>0</v>
      </c>
      <c r="AN375" s="87">
        <v>0</v>
      </c>
      <c r="AO375" s="87">
        <v>0</v>
      </c>
      <c r="AP375" s="87">
        <v>0</v>
      </c>
      <c r="AQ375" s="87">
        <v>0</v>
      </c>
      <c r="AR375" s="87">
        <v>0</v>
      </c>
      <c r="AS375" s="87">
        <v>0</v>
      </c>
      <c r="AT375" s="87">
        <v>0</v>
      </c>
      <c r="AU375" s="87">
        <v>0</v>
      </c>
      <c r="AV375" s="87">
        <v>0</v>
      </c>
      <c r="AW375" s="87">
        <v>0</v>
      </c>
      <c r="AX375" s="87">
        <v>0</v>
      </c>
      <c r="AY375" s="87">
        <v>0</v>
      </c>
      <c r="AZ375" s="87">
        <v>0</v>
      </c>
      <c r="BA375" s="87">
        <v>0</v>
      </c>
      <c r="BB375" s="87">
        <v>0</v>
      </c>
      <c r="BC375" s="87">
        <v>0</v>
      </c>
      <c r="BD375" s="87">
        <v>0</v>
      </c>
      <c r="BE375" s="87">
        <v>0</v>
      </c>
      <c r="BF375" s="87">
        <v>0</v>
      </c>
      <c r="BG375" s="87">
        <v>0</v>
      </c>
      <c r="BH375" s="87">
        <v>0</v>
      </c>
      <c r="BI375" s="87">
        <v>0</v>
      </c>
      <c r="BJ375" s="87">
        <v>0</v>
      </c>
      <c r="BK375" s="87">
        <v>0</v>
      </c>
      <c r="BL375" s="87">
        <v>0</v>
      </c>
      <c r="BM375" s="87">
        <v>0</v>
      </c>
      <c r="BN375" s="87">
        <v>0</v>
      </c>
      <c r="BO375" s="87">
        <v>0</v>
      </c>
      <c r="BP375" s="87">
        <v>0</v>
      </c>
      <c r="BQ375" s="87">
        <v>0</v>
      </c>
      <c r="BR375" s="87">
        <v>0</v>
      </c>
      <c r="BS375" s="87">
        <v>0</v>
      </c>
      <c r="BT375" s="87">
        <v>0</v>
      </c>
      <c r="BU375" s="87">
        <v>0</v>
      </c>
      <c r="BV375" s="87">
        <v>0</v>
      </c>
      <c r="BW375" s="87">
        <v>0</v>
      </c>
      <c r="BX375" s="87">
        <v>0</v>
      </c>
      <c r="BY375" s="76">
        <v>219575464.84999999</v>
      </c>
    </row>
    <row r="376" spans="1:77" x14ac:dyDescent="0.2">
      <c r="A376" s="73" t="s">
        <v>43</v>
      </c>
      <c r="B376" s="74" t="s">
        <v>944</v>
      </c>
      <c r="C376" s="73" t="s">
        <v>945</v>
      </c>
      <c r="D376" s="75">
        <v>0</v>
      </c>
      <c r="E376" s="75">
        <v>0</v>
      </c>
      <c r="F376" s="75">
        <v>0</v>
      </c>
      <c r="G376" s="75">
        <v>0</v>
      </c>
      <c r="H376" s="75">
        <v>0</v>
      </c>
      <c r="I376" s="75">
        <v>0</v>
      </c>
      <c r="J376" s="75">
        <v>0</v>
      </c>
      <c r="K376" s="75">
        <v>0</v>
      </c>
      <c r="L376" s="75">
        <v>0</v>
      </c>
      <c r="M376" s="75">
        <v>0</v>
      </c>
      <c r="N376" s="75">
        <v>0</v>
      </c>
      <c r="O376" s="75">
        <v>264527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5">
        <v>0</v>
      </c>
      <c r="V376" s="75">
        <v>0</v>
      </c>
      <c r="W376" s="75">
        <v>0</v>
      </c>
      <c r="X376" s="75">
        <v>26376.75</v>
      </c>
      <c r="Y376" s="75">
        <v>0</v>
      </c>
      <c r="Z376" s="75">
        <v>0</v>
      </c>
      <c r="AA376" s="75">
        <v>0</v>
      </c>
      <c r="AB376" s="75">
        <v>0</v>
      </c>
      <c r="AC376" s="75">
        <v>0</v>
      </c>
      <c r="AD376" s="75">
        <v>0</v>
      </c>
      <c r="AE376" s="75">
        <v>0</v>
      </c>
      <c r="AF376" s="75">
        <v>0</v>
      </c>
      <c r="AG376" s="75">
        <v>0</v>
      </c>
      <c r="AH376" s="75">
        <v>0</v>
      </c>
      <c r="AI376" s="75">
        <v>0</v>
      </c>
      <c r="AJ376" s="75">
        <v>0</v>
      </c>
      <c r="AK376" s="75">
        <v>0</v>
      </c>
      <c r="AL376" s="75">
        <v>0</v>
      </c>
      <c r="AM376" s="75">
        <v>0</v>
      </c>
      <c r="AN376" s="75">
        <v>0</v>
      </c>
      <c r="AO376" s="75">
        <v>0</v>
      </c>
      <c r="AP376" s="75">
        <v>0</v>
      </c>
      <c r="AQ376" s="75">
        <v>0</v>
      </c>
      <c r="AR376" s="75">
        <v>0</v>
      </c>
      <c r="AS376" s="75">
        <v>0</v>
      </c>
      <c r="AT376" s="75">
        <v>0</v>
      </c>
      <c r="AU376" s="75">
        <v>0</v>
      </c>
      <c r="AV376" s="75">
        <v>0</v>
      </c>
      <c r="AW376" s="75">
        <v>0</v>
      </c>
      <c r="AX376" s="75">
        <v>0</v>
      </c>
      <c r="AY376" s="75">
        <v>0</v>
      </c>
      <c r="AZ376" s="75">
        <v>0</v>
      </c>
      <c r="BA376" s="75">
        <v>0</v>
      </c>
      <c r="BB376" s="75">
        <v>0</v>
      </c>
      <c r="BC376" s="75">
        <v>0</v>
      </c>
      <c r="BD376" s="75">
        <v>411862.53</v>
      </c>
      <c r="BE376" s="75">
        <v>0</v>
      </c>
      <c r="BF376" s="75">
        <v>0</v>
      </c>
      <c r="BG376" s="75">
        <v>0</v>
      </c>
      <c r="BH376" s="75">
        <v>0</v>
      </c>
      <c r="BI376" s="75">
        <v>0</v>
      </c>
      <c r="BJ376" s="75">
        <v>0</v>
      </c>
      <c r="BK376" s="75">
        <v>0</v>
      </c>
      <c r="BL376" s="75">
        <v>2650</v>
      </c>
      <c r="BM376" s="75">
        <v>0</v>
      </c>
      <c r="BN376" s="75">
        <v>0</v>
      </c>
      <c r="BO376" s="75">
        <v>0</v>
      </c>
      <c r="BP376" s="75">
        <v>0</v>
      </c>
      <c r="BQ376" s="75">
        <v>0</v>
      </c>
      <c r="BR376" s="75">
        <v>0</v>
      </c>
      <c r="BS376" s="75">
        <v>0</v>
      </c>
      <c r="BT376" s="75">
        <v>0</v>
      </c>
      <c r="BU376" s="75">
        <v>0</v>
      </c>
      <c r="BV376" s="75">
        <v>0</v>
      </c>
      <c r="BW376" s="75">
        <v>0</v>
      </c>
      <c r="BX376" s="75">
        <v>0</v>
      </c>
      <c r="BY376" s="76">
        <v>110155595.43000001</v>
      </c>
    </row>
    <row r="377" spans="1:77" x14ac:dyDescent="0.2">
      <c r="A377" s="73" t="s">
        <v>43</v>
      </c>
      <c r="B377" s="74" t="s">
        <v>946</v>
      </c>
      <c r="C377" s="73" t="s">
        <v>947</v>
      </c>
      <c r="D377" s="75">
        <v>0</v>
      </c>
      <c r="E377" s="75">
        <v>0</v>
      </c>
      <c r="F377" s="75">
        <v>0</v>
      </c>
      <c r="G377" s="75">
        <v>0</v>
      </c>
      <c r="H377" s="75">
        <v>0</v>
      </c>
      <c r="I377" s="75">
        <v>0</v>
      </c>
      <c r="J377" s="75">
        <v>0</v>
      </c>
      <c r="K377" s="75">
        <v>0</v>
      </c>
      <c r="L377" s="75">
        <v>0</v>
      </c>
      <c r="M377" s="75">
        <v>0</v>
      </c>
      <c r="N377" s="75">
        <v>0</v>
      </c>
      <c r="O377" s="75">
        <v>151547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5">
        <v>0</v>
      </c>
      <c r="V377" s="75">
        <v>0</v>
      </c>
      <c r="W377" s="75">
        <v>0</v>
      </c>
      <c r="X377" s="75">
        <v>0</v>
      </c>
      <c r="Y377" s="75">
        <v>0</v>
      </c>
      <c r="Z377" s="75">
        <v>0</v>
      </c>
      <c r="AA377" s="75">
        <v>0</v>
      </c>
      <c r="AB377" s="75">
        <v>0</v>
      </c>
      <c r="AC377" s="75">
        <v>0</v>
      </c>
      <c r="AD377" s="75">
        <v>0</v>
      </c>
      <c r="AE377" s="75">
        <v>0</v>
      </c>
      <c r="AF377" s="75">
        <v>0</v>
      </c>
      <c r="AG377" s="75">
        <v>0</v>
      </c>
      <c r="AH377" s="75">
        <v>0</v>
      </c>
      <c r="AI377" s="75">
        <v>0</v>
      </c>
      <c r="AJ377" s="75">
        <v>0</v>
      </c>
      <c r="AK377" s="75">
        <v>0</v>
      </c>
      <c r="AL377" s="75">
        <v>0</v>
      </c>
      <c r="AM377" s="75">
        <v>0</v>
      </c>
      <c r="AN377" s="75">
        <v>0</v>
      </c>
      <c r="AO377" s="75">
        <v>0</v>
      </c>
      <c r="AP377" s="75">
        <v>0</v>
      </c>
      <c r="AQ377" s="75">
        <v>0</v>
      </c>
      <c r="AR377" s="75">
        <v>0</v>
      </c>
      <c r="AS377" s="75">
        <v>0</v>
      </c>
      <c r="AT377" s="75">
        <v>0</v>
      </c>
      <c r="AU377" s="75">
        <v>0</v>
      </c>
      <c r="AV377" s="75">
        <v>0</v>
      </c>
      <c r="AW377" s="75">
        <v>0</v>
      </c>
      <c r="AX377" s="75">
        <v>0</v>
      </c>
      <c r="AY377" s="75">
        <v>0</v>
      </c>
      <c r="AZ377" s="75">
        <v>0</v>
      </c>
      <c r="BA377" s="75">
        <v>0</v>
      </c>
      <c r="BB377" s="75">
        <v>0</v>
      </c>
      <c r="BC377" s="75">
        <v>0</v>
      </c>
      <c r="BD377" s="75">
        <v>583653.4</v>
      </c>
      <c r="BE377" s="75">
        <v>0</v>
      </c>
      <c r="BF377" s="75">
        <v>0</v>
      </c>
      <c r="BG377" s="75">
        <v>0</v>
      </c>
      <c r="BH377" s="75">
        <v>0</v>
      </c>
      <c r="BI377" s="75">
        <v>0</v>
      </c>
      <c r="BJ377" s="75">
        <v>0</v>
      </c>
      <c r="BK377" s="75">
        <v>0</v>
      </c>
      <c r="BL377" s="75">
        <v>0</v>
      </c>
      <c r="BM377" s="75">
        <v>0</v>
      </c>
      <c r="BN377" s="75">
        <v>0</v>
      </c>
      <c r="BO377" s="75">
        <v>0</v>
      </c>
      <c r="BP377" s="75">
        <v>0</v>
      </c>
      <c r="BQ377" s="75">
        <v>0</v>
      </c>
      <c r="BR377" s="75">
        <v>0</v>
      </c>
      <c r="BS377" s="75">
        <v>0</v>
      </c>
      <c r="BT377" s="75">
        <v>0</v>
      </c>
      <c r="BU377" s="75">
        <v>0</v>
      </c>
      <c r="BV377" s="75">
        <v>0</v>
      </c>
      <c r="BW377" s="75">
        <v>0</v>
      </c>
      <c r="BX377" s="75">
        <v>0</v>
      </c>
      <c r="BY377" s="76">
        <v>892163.36999999988</v>
      </c>
    </row>
    <row r="378" spans="1:77" x14ac:dyDescent="0.2">
      <c r="A378" s="73" t="s">
        <v>43</v>
      </c>
      <c r="B378" s="74" t="s">
        <v>948</v>
      </c>
      <c r="C378" s="73" t="s">
        <v>949</v>
      </c>
      <c r="D378" s="75">
        <v>0</v>
      </c>
      <c r="E378" s="75">
        <v>0</v>
      </c>
      <c r="F378" s="75">
        <v>0</v>
      </c>
      <c r="G378" s="75">
        <v>0</v>
      </c>
      <c r="H378" s="75">
        <v>0</v>
      </c>
      <c r="I378" s="75">
        <v>0</v>
      </c>
      <c r="J378" s="75">
        <v>0</v>
      </c>
      <c r="K378" s="75">
        <v>0</v>
      </c>
      <c r="L378" s="75">
        <v>0</v>
      </c>
      <c r="M378" s="75">
        <v>0</v>
      </c>
      <c r="N378" s="75">
        <v>0</v>
      </c>
      <c r="O378" s="75">
        <v>0</v>
      </c>
      <c r="P378" s="75">
        <v>1771445</v>
      </c>
      <c r="Q378" s="75">
        <v>0</v>
      </c>
      <c r="R378" s="75">
        <v>0</v>
      </c>
      <c r="S378" s="75">
        <v>0</v>
      </c>
      <c r="T378" s="75">
        <v>0</v>
      </c>
      <c r="U378" s="75">
        <v>0</v>
      </c>
      <c r="V378" s="75">
        <v>0</v>
      </c>
      <c r="W378" s="75">
        <v>0</v>
      </c>
      <c r="X378" s="75">
        <v>0</v>
      </c>
      <c r="Y378" s="75">
        <v>0</v>
      </c>
      <c r="Z378" s="75">
        <v>0</v>
      </c>
      <c r="AA378" s="75">
        <v>0</v>
      </c>
      <c r="AB378" s="75">
        <v>0</v>
      </c>
      <c r="AC378" s="75">
        <v>0</v>
      </c>
      <c r="AD378" s="75">
        <v>0</v>
      </c>
      <c r="AE378" s="75">
        <v>0</v>
      </c>
      <c r="AF378" s="75">
        <v>0</v>
      </c>
      <c r="AG378" s="75">
        <v>0</v>
      </c>
      <c r="AH378" s="75">
        <v>0</v>
      </c>
      <c r="AI378" s="75">
        <v>0</v>
      </c>
      <c r="AJ378" s="75">
        <v>0</v>
      </c>
      <c r="AK378" s="75">
        <v>0</v>
      </c>
      <c r="AL378" s="75">
        <v>0</v>
      </c>
      <c r="AM378" s="75">
        <v>0</v>
      </c>
      <c r="AN378" s="75">
        <v>0</v>
      </c>
      <c r="AO378" s="75">
        <v>0</v>
      </c>
      <c r="AP378" s="75">
        <v>0</v>
      </c>
      <c r="AQ378" s="75">
        <v>0</v>
      </c>
      <c r="AR378" s="75">
        <v>0</v>
      </c>
      <c r="AS378" s="75">
        <v>0</v>
      </c>
      <c r="AT378" s="75">
        <v>0</v>
      </c>
      <c r="AU378" s="75">
        <v>0</v>
      </c>
      <c r="AV378" s="75">
        <v>0</v>
      </c>
      <c r="AW378" s="75">
        <v>0</v>
      </c>
      <c r="AX378" s="75">
        <v>0</v>
      </c>
      <c r="AY378" s="75">
        <v>0</v>
      </c>
      <c r="AZ378" s="75">
        <v>0</v>
      </c>
      <c r="BA378" s="75">
        <v>0</v>
      </c>
      <c r="BB378" s="75">
        <v>0</v>
      </c>
      <c r="BC378" s="75">
        <v>0</v>
      </c>
      <c r="BD378" s="75">
        <v>0</v>
      </c>
      <c r="BE378" s="75">
        <v>0</v>
      </c>
      <c r="BF378" s="75">
        <v>0</v>
      </c>
      <c r="BG378" s="75">
        <v>0</v>
      </c>
      <c r="BH378" s="75">
        <v>0</v>
      </c>
      <c r="BI378" s="75">
        <v>0</v>
      </c>
      <c r="BJ378" s="75">
        <v>0</v>
      </c>
      <c r="BK378" s="75">
        <v>0</v>
      </c>
      <c r="BL378" s="75">
        <v>0</v>
      </c>
      <c r="BM378" s="75">
        <v>0</v>
      </c>
      <c r="BN378" s="75">
        <v>0</v>
      </c>
      <c r="BO378" s="75">
        <v>0</v>
      </c>
      <c r="BP378" s="75">
        <v>0</v>
      </c>
      <c r="BQ378" s="75">
        <v>0</v>
      </c>
      <c r="BR378" s="75">
        <v>0</v>
      </c>
      <c r="BS378" s="75">
        <v>0</v>
      </c>
      <c r="BT378" s="75">
        <v>0</v>
      </c>
      <c r="BU378" s="75">
        <v>0</v>
      </c>
      <c r="BV378" s="75">
        <v>0</v>
      </c>
      <c r="BW378" s="75">
        <v>0</v>
      </c>
      <c r="BX378" s="75">
        <v>0</v>
      </c>
      <c r="BY378" s="76"/>
    </row>
    <row r="379" spans="1:77" x14ac:dyDescent="0.2">
      <c r="A379" s="73" t="s">
        <v>43</v>
      </c>
      <c r="B379" s="74" t="s">
        <v>950</v>
      </c>
      <c r="C379" s="73" t="s">
        <v>951</v>
      </c>
      <c r="D379" s="75">
        <v>0</v>
      </c>
      <c r="E379" s="75">
        <v>0</v>
      </c>
      <c r="F379" s="75">
        <v>0</v>
      </c>
      <c r="G379" s="75">
        <v>0</v>
      </c>
      <c r="H379" s="75">
        <v>0</v>
      </c>
      <c r="I379" s="75">
        <v>0</v>
      </c>
      <c r="J379" s="75">
        <v>0</v>
      </c>
      <c r="K379" s="75">
        <v>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5">
        <v>0</v>
      </c>
      <c r="V379" s="75">
        <v>0</v>
      </c>
      <c r="W379" s="75">
        <v>0</v>
      </c>
      <c r="X379" s="75">
        <v>0</v>
      </c>
      <c r="Y379" s="75">
        <v>0</v>
      </c>
      <c r="Z379" s="75">
        <v>0</v>
      </c>
      <c r="AA379" s="75">
        <v>0</v>
      </c>
      <c r="AB379" s="75">
        <v>0</v>
      </c>
      <c r="AC379" s="75">
        <v>0</v>
      </c>
      <c r="AD379" s="75">
        <v>0</v>
      </c>
      <c r="AE379" s="75">
        <v>0</v>
      </c>
      <c r="AF379" s="75">
        <v>0</v>
      </c>
      <c r="AG379" s="75">
        <v>0</v>
      </c>
      <c r="AH379" s="75">
        <v>0</v>
      </c>
      <c r="AI379" s="75">
        <v>0</v>
      </c>
      <c r="AJ379" s="75">
        <v>0</v>
      </c>
      <c r="AK379" s="75">
        <v>0</v>
      </c>
      <c r="AL379" s="75">
        <v>0</v>
      </c>
      <c r="AM379" s="75">
        <v>0</v>
      </c>
      <c r="AN379" s="75">
        <v>0</v>
      </c>
      <c r="AO379" s="75">
        <v>0</v>
      </c>
      <c r="AP379" s="75">
        <v>0</v>
      </c>
      <c r="AQ379" s="75">
        <v>0</v>
      </c>
      <c r="AR379" s="75">
        <v>0</v>
      </c>
      <c r="AS379" s="75">
        <v>0</v>
      </c>
      <c r="AT379" s="75">
        <v>0</v>
      </c>
      <c r="AU379" s="75">
        <v>0</v>
      </c>
      <c r="AV379" s="75">
        <v>0</v>
      </c>
      <c r="AW379" s="75">
        <v>0</v>
      </c>
      <c r="AX379" s="75">
        <v>0</v>
      </c>
      <c r="AY379" s="75">
        <v>0</v>
      </c>
      <c r="AZ379" s="75">
        <v>0</v>
      </c>
      <c r="BA379" s="75">
        <v>0</v>
      </c>
      <c r="BB379" s="75">
        <v>0</v>
      </c>
      <c r="BC379" s="75">
        <v>0</v>
      </c>
      <c r="BD379" s="75">
        <v>0</v>
      </c>
      <c r="BE379" s="75">
        <v>0</v>
      </c>
      <c r="BF379" s="75">
        <v>0</v>
      </c>
      <c r="BG379" s="75">
        <v>0</v>
      </c>
      <c r="BH379" s="75">
        <v>0</v>
      </c>
      <c r="BI379" s="75">
        <v>0</v>
      </c>
      <c r="BJ379" s="75">
        <v>0</v>
      </c>
      <c r="BK379" s="75">
        <v>0</v>
      </c>
      <c r="BL379" s="75">
        <v>0</v>
      </c>
      <c r="BM379" s="75">
        <v>0</v>
      </c>
      <c r="BN379" s="75">
        <v>0</v>
      </c>
      <c r="BO379" s="75">
        <v>0</v>
      </c>
      <c r="BP379" s="75">
        <v>0</v>
      </c>
      <c r="BQ379" s="75">
        <v>0</v>
      </c>
      <c r="BR379" s="75">
        <v>0</v>
      </c>
      <c r="BS379" s="75">
        <v>672808.5</v>
      </c>
      <c r="BT379" s="75">
        <v>0</v>
      </c>
      <c r="BU379" s="75">
        <v>0</v>
      </c>
      <c r="BV379" s="75">
        <v>0</v>
      </c>
      <c r="BW379" s="75">
        <v>0</v>
      </c>
      <c r="BX379" s="75">
        <v>0</v>
      </c>
      <c r="BY379" s="76">
        <v>765713.5</v>
      </c>
    </row>
    <row r="380" spans="1:77" x14ac:dyDescent="0.2">
      <c r="A380" s="73" t="s">
        <v>43</v>
      </c>
      <c r="B380" s="74" t="s">
        <v>952</v>
      </c>
      <c r="C380" s="73" t="s">
        <v>953</v>
      </c>
      <c r="D380" s="87">
        <v>0</v>
      </c>
      <c r="E380" s="87">
        <v>0</v>
      </c>
      <c r="F380" s="87">
        <v>0</v>
      </c>
      <c r="G380" s="87">
        <v>0</v>
      </c>
      <c r="H380" s="87">
        <v>0</v>
      </c>
      <c r="I380" s="87">
        <v>0</v>
      </c>
      <c r="J380" s="87">
        <v>0</v>
      </c>
      <c r="K380" s="87">
        <v>0</v>
      </c>
      <c r="L380" s="87">
        <v>0</v>
      </c>
      <c r="M380" s="87">
        <v>0</v>
      </c>
      <c r="N380" s="87">
        <v>0</v>
      </c>
      <c r="O380" s="87">
        <v>0</v>
      </c>
      <c r="P380" s="87">
        <v>0</v>
      </c>
      <c r="Q380" s="87">
        <v>0</v>
      </c>
      <c r="R380" s="87">
        <v>0</v>
      </c>
      <c r="S380" s="87">
        <v>0</v>
      </c>
      <c r="T380" s="87">
        <v>0</v>
      </c>
      <c r="U380" s="87">
        <v>0</v>
      </c>
      <c r="V380" s="87">
        <v>0</v>
      </c>
      <c r="W380" s="87">
        <v>0</v>
      </c>
      <c r="X380" s="87">
        <v>0</v>
      </c>
      <c r="Y380" s="87">
        <v>0</v>
      </c>
      <c r="Z380" s="87">
        <v>0</v>
      </c>
      <c r="AA380" s="87">
        <v>0</v>
      </c>
      <c r="AB380" s="87">
        <v>0</v>
      </c>
      <c r="AC380" s="87">
        <v>0</v>
      </c>
      <c r="AD380" s="87">
        <v>0</v>
      </c>
      <c r="AE380" s="87">
        <v>0</v>
      </c>
      <c r="AF380" s="87">
        <v>0</v>
      </c>
      <c r="AG380" s="87">
        <v>0</v>
      </c>
      <c r="AH380" s="87">
        <v>0</v>
      </c>
      <c r="AI380" s="87">
        <v>0</v>
      </c>
      <c r="AJ380" s="87">
        <v>0</v>
      </c>
      <c r="AK380" s="87">
        <v>0</v>
      </c>
      <c r="AL380" s="87">
        <v>0</v>
      </c>
      <c r="AM380" s="87">
        <v>0</v>
      </c>
      <c r="AN380" s="87">
        <v>0</v>
      </c>
      <c r="AO380" s="87">
        <v>0</v>
      </c>
      <c r="AP380" s="87">
        <v>0</v>
      </c>
      <c r="AQ380" s="87">
        <v>0</v>
      </c>
      <c r="AR380" s="87">
        <v>0</v>
      </c>
      <c r="AS380" s="87">
        <v>0</v>
      </c>
      <c r="AT380" s="87">
        <v>0</v>
      </c>
      <c r="AU380" s="87">
        <v>0</v>
      </c>
      <c r="AV380" s="87">
        <v>0</v>
      </c>
      <c r="AW380" s="87">
        <v>0</v>
      </c>
      <c r="AX380" s="87">
        <v>0</v>
      </c>
      <c r="AY380" s="87">
        <v>0</v>
      </c>
      <c r="AZ380" s="87">
        <v>0</v>
      </c>
      <c r="BA380" s="87">
        <v>0</v>
      </c>
      <c r="BB380" s="87">
        <v>0</v>
      </c>
      <c r="BC380" s="87">
        <v>0</v>
      </c>
      <c r="BD380" s="87">
        <v>0</v>
      </c>
      <c r="BE380" s="87">
        <v>0</v>
      </c>
      <c r="BF380" s="87">
        <v>0</v>
      </c>
      <c r="BG380" s="87">
        <v>0</v>
      </c>
      <c r="BH380" s="87">
        <v>0</v>
      </c>
      <c r="BI380" s="87">
        <v>0</v>
      </c>
      <c r="BJ380" s="87">
        <v>0</v>
      </c>
      <c r="BK380" s="87">
        <v>0</v>
      </c>
      <c r="BL380" s="87">
        <v>0</v>
      </c>
      <c r="BM380" s="87">
        <v>0</v>
      </c>
      <c r="BN380" s="87">
        <v>0</v>
      </c>
      <c r="BO380" s="87">
        <v>0</v>
      </c>
      <c r="BP380" s="87">
        <v>0</v>
      </c>
      <c r="BQ380" s="87">
        <v>0</v>
      </c>
      <c r="BR380" s="87">
        <v>0</v>
      </c>
      <c r="BS380" s="87">
        <v>0</v>
      </c>
      <c r="BT380" s="87">
        <v>0</v>
      </c>
      <c r="BU380" s="87">
        <v>0</v>
      </c>
      <c r="BV380" s="87">
        <v>0</v>
      </c>
      <c r="BW380" s="87">
        <v>0</v>
      </c>
      <c r="BX380" s="87">
        <v>0</v>
      </c>
      <c r="BY380" s="76">
        <v>47202480</v>
      </c>
    </row>
    <row r="381" spans="1:77" x14ac:dyDescent="0.2">
      <c r="A381" s="73" t="s">
        <v>43</v>
      </c>
      <c r="B381" s="74" t="s">
        <v>954</v>
      </c>
      <c r="C381" s="73" t="s">
        <v>955</v>
      </c>
      <c r="D381" s="75">
        <v>0</v>
      </c>
      <c r="E381" s="75">
        <v>0</v>
      </c>
      <c r="F381" s="75">
        <v>0</v>
      </c>
      <c r="G381" s="75">
        <v>0</v>
      </c>
      <c r="H381" s="75">
        <v>0</v>
      </c>
      <c r="I381" s="75">
        <v>0</v>
      </c>
      <c r="J381" s="75">
        <v>0</v>
      </c>
      <c r="K381" s="75">
        <v>0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5">
        <v>0</v>
      </c>
      <c r="V381" s="75">
        <v>0</v>
      </c>
      <c r="W381" s="75">
        <v>0</v>
      </c>
      <c r="X381" s="75">
        <v>0</v>
      </c>
      <c r="Y381" s="75">
        <v>0</v>
      </c>
      <c r="Z381" s="75">
        <v>0</v>
      </c>
      <c r="AA381" s="75">
        <v>0</v>
      </c>
      <c r="AB381" s="75">
        <v>0</v>
      </c>
      <c r="AC381" s="75">
        <v>0</v>
      </c>
      <c r="AD381" s="75">
        <v>0</v>
      </c>
      <c r="AE381" s="75">
        <v>0</v>
      </c>
      <c r="AF381" s="75">
        <v>0</v>
      </c>
      <c r="AG381" s="75">
        <v>0</v>
      </c>
      <c r="AH381" s="75">
        <v>0</v>
      </c>
      <c r="AI381" s="75">
        <v>0</v>
      </c>
      <c r="AJ381" s="75">
        <v>0</v>
      </c>
      <c r="AK381" s="75">
        <v>0</v>
      </c>
      <c r="AL381" s="75">
        <v>0</v>
      </c>
      <c r="AM381" s="75">
        <v>0</v>
      </c>
      <c r="AN381" s="75">
        <v>0</v>
      </c>
      <c r="AO381" s="75">
        <v>0</v>
      </c>
      <c r="AP381" s="75">
        <v>0</v>
      </c>
      <c r="AQ381" s="75">
        <v>0</v>
      </c>
      <c r="AR381" s="75">
        <v>0</v>
      </c>
      <c r="AS381" s="75">
        <v>0</v>
      </c>
      <c r="AT381" s="75">
        <v>0</v>
      </c>
      <c r="AU381" s="75">
        <v>0</v>
      </c>
      <c r="AV381" s="75">
        <v>0</v>
      </c>
      <c r="AW381" s="75">
        <v>0</v>
      </c>
      <c r="AX381" s="75">
        <v>0</v>
      </c>
      <c r="AY381" s="75">
        <v>0</v>
      </c>
      <c r="AZ381" s="75">
        <v>0</v>
      </c>
      <c r="BA381" s="75">
        <v>0</v>
      </c>
      <c r="BB381" s="75">
        <v>0</v>
      </c>
      <c r="BC381" s="75">
        <v>0</v>
      </c>
      <c r="BD381" s="75">
        <v>0</v>
      </c>
      <c r="BE381" s="75">
        <v>0</v>
      </c>
      <c r="BF381" s="75">
        <v>0</v>
      </c>
      <c r="BG381" s="75">
        <v>0</v>
      </c>
      <c r="BH381" s="75">
        <v>0</v>
      </c>
      <c r="BI381" s="75">
        <v>35911.25</v>
      </c>
      <c r="BJ381" s="75">
        <v>0</v>
      </c>
      <c r="BK381" s="75">
        <v>0</v>
      </c>
      <c r="BL381" s="75">
        <v>0</v>
      </c>
      <c r="BM381" s="75">
        <v>0</v>
      </c>
      <c r="BN381" s="75">
        <v>0</v>
      </c>
      <c r="BO381" s="75">
        <v>0</v>
      </c>
      <c r="BP381" s="75">
        <v>0</v>
      </c>
      <c r="BQ381" s="75">
        <v>0</v>
      </c>
      <c r="BR381" s="75">
        <v>0</v>
      </c>
      <c r="BS381" s="75">
        <v>0</v>
      </c>
      <c r="BT381" s="75">
        <v>0</v>
      </c>
      <c r="BU381" s="75">
        <v>0</v>
      </c>
      <c r="BV381" s="75">
        <v>0</v>
      </c>
      <c r="BW381" s="75">
        <v>0</v>
      </c>
      <c r="BX381" s="75">
        <v>0</v>
      </c>
      <c r="BY381" s="76"/>
    </row>
    <row r="382" spans="1:77" x14ac:dyDescent="0.2">
      <c r="A382" s="73" t="s">
        <v>43</v>
      </c>
      <c r="B382" s="74" t="s">
        <v>956</v>
      </c>
      <c r="C382" s="73" t="s">
        <v>957</v>
      </c>
      <c r="D382" s="87">
        <v>0</v>
      </c>
      <c r="E382" s="87">
        <v>0</v>
      </c>
      <c r="F382" s="87">
        <v>0</v>
      </c>
      <c r="G382" s="87">
        <v>0</v>
      </c>
      <c r="H382" s="87">
        <v>0</v>
      </c>
      <c r="I382" s="87">
        <v>0</v>
      </c>
      <c r="J382" s="87">
        <v>0</v>
      </c>
      <c r="K382" s="87">
        <v>0</v>
      </c>
      <c r="L382" s="87">
        <v>0</v>
      </c>
      <c r="M382" s="87">
        <v>0</v>
      </c>
      <c r="N382" s="87">
        <v>0</v>
      </c>
      <c r="O382" s="87">
        <v>0</v>
      </c>
      <c r="P382" s="87">
        <v>0</v>
      </c>
      <c r="Q382" s="87">
        <v>0</v>
      </c>
      <c r="R382" s="87">
        <v>0</v>
      </c>
      <c r="S382" s="87">
        <v>0</v>
      </c>
      <c r="T382" s="87">
        <v>0</v>
      </c>
      <c r="U382" s="87">
        <v>0</v>
      </c>
      <c r="V382" s="87">
        <v>0</v>
      </c>
      <c r="W382" s="87">
        <v>0</v>
      </c>
      <c r="X382" s="87">
        <v>0</v>
      </c>
      <c r="Y382" s="87">
        <v>0</v>
      </c>
      <c r="Z382" s="87">
        <v>0</v>
      </c>
      <c r="AA382" s="87">
        <v>0</v>
      </c>
      <c r="AB382" s="87">
        <v>0</v>
      </c>
      <c r="AC382" s="87">
        <v>0</v>
      </c>
      <c r="AD382" s="87">
        <v>0</v>
      </c>
      <c r="AE382" s="87">
        <v>0</v>
      </c>
      <c r="AF382" s="87">
        <v>0</v>
      </c>
      <c r="AG382" s="87">
        <v>0</v>
      </c>
      <c r="AH382" s="87">
        <v>0</v>
      </c>
      <c r="AI382" s="87">
        <v>0</v>
      </c>
      <c r="AJ382" s="87">
        <v>0</v>
      </c>
      <c r="AK382" s="87">
        <v>0</v>
      </c>
      <c r="AL382" s="87">
        <v>0</v>
      </c>
      <c r="AM382" s="87">
        <v>0</v>
      </c>
      <c r="AN382" s="87">
        <v>0</v>
      </c>
      <c r="AO382" s="87">
        <v>0</v>
      </c>
      <c r="AP382" s="87">
        <v>0</v>
      </c>
      <c r="AQ382" s="87">
        <v>0</v>
      </c>
      <c r="AR382" s="87">
        <v>0</v>
      </c>
      <c r="AS382" s="87">
        <v>0</v>
      </c>
      <c r="AT382" s="87">
        <v>0</v>
      </c>
      <c r="AU382" s="87">
        <v>0</v>
      </c>
      <c r="AV382" s="87">
        <v>0</v>
      </c>
      <c r="AW382" s="87">
        <v>0</v>
      </c>
      <c r="AX382" s="87">
        <v>0</v>
      </c>
      <c r="AY382" s="87">
        <v>0</v>
      </c>
      <c r="AZ382" s="87">
        <v>0</v>
      </c>
      <c r="BA382" s="87">
        <v>0</v>
      </c>
      <c r="BB382" s="87">
        <v>0</v>
      </c>
      <c r="BC382" s="87">
        <v>0</v>
      </c>
      <c r="BD382" s="87">
        <v>0</v>
      </c>
      <c r="BE382" s="87">
        <v>0</v>
      </c>
      <c r="BF382" s="87">
        <v>0</v>
      </c>
      <c r="BG382" s="87">
        <v>0</v>
      </c>
      <c r="BH382" s="87">
        <v>0</v>
      </c>
      <c r="BI382" s="87">
        <v>0</v>
      </c>
      <c r="BJ382" s="87">
        <v>0</v>
      </c>
      <c r="BK382" s="87">
        <v>0</v>
      </c>
      <c r="BL382" s="87">
        <v>0</v>
      </c>
      <c r="BM382" s="87">
        <v>0</v>
      </c>
      <c r="BN382" s="87">
        <v>0</v>
      </c>
      <c r="BO382" s="87">
        <v>0</v>
      </c>
      <c r="BP382" s="87">
        <v>0</v>
      </c>
      <c r="BQ382" s="87">
        <v>0</v>
      </c>
      <c r="BR382" s="87">
        <v>0</v>
      </c>
      <c r="BS382" s="87">
        <v>0</v>
      </c>
      <c r="BT382" s="87">
        <v>0</v>
      </c>
      <c r="BU382" s="87">
        <v>0</v>
      </c>
      <c r="BV382" s="87">
        <v>0</v>
      </c>
      <c r="BW382" s="87">
        <v>0</v>
      </c>
      <c r="BX382" s="87">
        <v>0</v>
      </c>
      <c r="BY382" s="76">
        <v>23536000</v>
      </c>
    </row>
    <row r="383" spans="1:77" x14ac:dyDescent="0.2">
      <c r="A383" s="73" t="s">
        <v>43</v>
      </c>
      <c r="B383" s="74" t="s">
        <v>958</v>
      </c>
      <c r="C383" s="73" t="s">
        <v>959</v>
      </c>
      <c r="D383" s="75">
        <v>0</v>
      </c>
      <c r="E383" s="75">
        <v>0</v>
      </c>
      <c r="F383" s="75">
        <v>0</v>
      </c>
      <c r="G383" s="75">
        <v>0</v>
      </c>
      <c r="H383" s="75">
        <v>0</v>
      </c>
      <c r="I383" s="75">
        <v>0</v>
      </c>
      <c r="J383" s="75">
        <v>0</v>
      </c>
      <c r="K383" s="75">
        <v>0</v>
      </c>
      <c r="L383" s="75">
        <v>219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5">
        <v>0</v>
      </c>
      <c r="V383" s="75">
        <v>0</v>
      </c>
      <c r="W383" s="75">
        <v>0</v>
      </c>
      <c r="X383" s="75">
        <v>0</v>
      </c>
      <c r="Y383" s="75">
        <v>0</v>
      </c>
      <c r="Z383" s="75">
        <v>0</v>
      </c>
      <c r="AA383" s="75">
        <v>0</v>
      </c>
      <c r="AB383" s="75">
        <v>0</v>
      </c>
      <c r="AC383" s="75">
        <v>0</v>
      </c>
      <c r="AD383" s="75">
        <v>0</v>
      </c>
      <c r="AE383" s="75">
        <v>0</v>
      </c>
      <c r="AF383" s="75">
        <v>0</v>
      </c>
      <c r="AG383" s="75">
        <v>0</v>
      </c>
      <c r="AH383" s="75">
        <v>0</v>
      </c>
      <c r="AI383" s="75">
        <v>0</v>
      </c>
      <c r="AJ383" s="75">
        <v>0</v>
      </c>
      <c r="AK383" s="75">
        <v>0</v>
      </c>
      <c r="AL383" s="75">
        <v>0</v>
      </c>
      <c r="AM383" s="75">
        <v>0</v>
      </c>
      <c r="AN383" s="75">
        <v>0</v>
      </c>
      <c r="AO383" s="75">
        <v>0</v>
      </c>
      <c r="AP383" s="75">
        <v>0</v>
      </c>
      <c r="AQ383" s="75">
        <v>0</v>
      </c>
      <c r="AR383" s="75">
        <v>0</v>
      </c>
      <c r="AS383" s="75">
        <v>0</v>
      </c>
      <c r="AT383" s="75">
        <v>0</v>
      </c>
      <c r="AU383" s="75">
        <v>0</v>
      </c>
      <c r="AV383" s="75">
        <v>0</v>
      </c>
      <c r="AW383" s="75">
        <v>0</v>
      </c>
      <c r="AX383" s="75">
        <v>0</v>
      </c>
      <c r="AY383" s="75">
        <v>0</v>
      </c>
      <c r="AZ383" s="75">
        <v>0</v>
      </c>
      <c r="BA383" s="75">
        <v>0</v>
      </c>
      <c r="BB383" s="75">
        <v>0</v>
      </c>
      <c r="BC383" s="75">
        <v>0</v>
      </c>
      <c r="BD383" s="75">
        <v>0</v>
      </c>
      <c r="BE383" s="75">
        <v>0</v>
      </c>
      <c r="BF383" s="75">
        <v>0</v>
      </c>
      <c r="BG383" s="75">
        <v>0</v>
      </c>
      <c r="BH383" s="75">
        <v>0</v>
      </c>
      <c r="BI383" s="75">
        <v>0</v>
      </c>
      <c r="BJ383" s="75">
        <v>0</v>
      </c>
      <c r="BK383" s="75">
        <v>0</v>
      </c>
      <c r="BL383" s="75">
        <v>0</v>
      </c>
      <c r="BM383" s="75">
        <v>0</v>
      </c>
      <c r="BN383" s="75">
        <v>0</v>
      </c>
      <c r="BO383" s="75">
        <v>0</v>
      </c>
      <c r="BP383" s="75">
        <v>0</v>
      </c>
      <c r="BQ383" s="75">
        <v>0</v>
      </c>
      <c r="BR383" s="75">
        <v>0</v>
      </c>
      <c r="BS383" s="75">
        <v>0</v>
      </c>
      <c r="BT383" s="75">
        <v>0</v>
      </c>
      <c r="BU383" s="75">
        <v>0</v>
      </c>
      <c r="BV383" s="75">
        <v>0</v>
      </c>
      <c r="BW383" s="75">
        <v>0</v>
      </c>
      <c r="BX383" s="75">
        <v>0</v>
      </c>
      <c r="BY383" s="76">
        <v>27780</v>
      </c>
    </row>
    <row r="384" spans="1:77" x14ac:dyDescent="0.2">
      <c r="A384" s="73" t="s">
        <v>43</v>
      </c>
      <c r="B384" s="74" t="s">
        <v>960</v>
      </c>
      <c r="C384" s="73" t="s">
        <v>961</v>
      </c>
      <c r="D384" s="75">
        <v>0</v>
      </c>
      <c r="E384" s="75">
        <v>0</v>
      </c>
      <c r="F384" s="75">
        <v>0</v>
      </c>
      <c r="G384" s="75">
        <v>0</v>
      </c>
      <c r="H384" s="75">
        <v>0</v>
      </c>
      <c r="I384" s="75">
        <v>0</v>
      </c>
      <c r="J384" s="75">
        <v>31293.5</v>
      </c>
      <c r="K384" s="75">
        <v>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5">
        <v>0</v>
      </c>
      <c r="V384" s="75">
        <v>0</v>
      </c>
      <c r="W384" s="75">
        <v>0</v>
      </c>
      <c r="X384" s="75">
        <v>0</v>
      </c>
      <c r="Y384" s="75">
        <v>0</v>
      </c>
      <c r="Z384" s="75">
        <v>0</v>
      </c>
      <c r="AA384" s="75">
        <v>0</v>
      </c>
      <c r="AB384" s="75">
        <v>0</v>
      </c>
      <c r="AC384" s="75">
        <v>0</v>
      </c>
      <c r="AD384" s="75">
        <v>0</v>
      </c>
      <c r="AE384" s="75">
        <v>36396.199999999997</v>
      </c>
      <c r="AF384" s="75">
        <v>0</v>
      </c>
      <c r="AG384" s="75">
        <v>0</v>
      </c>
      <c r="AH384" s="75">
        <v>0</v>
      </c>
      <c r="AI384" s="75">
        <v>0</v>
      </c>
      <c r="AJ384" s="75">
        <v>0</v>
      </c>
      <c r="AK384" s="75">
        <v>0</v>
      </c>
      <c r="AL384" s="75">
        <v>0</v>
      </c>
      <c r="AM384" s="75">
        <v>0</v>
      </c>
      <c r="AN384" s="75">
        <v>0</v>
      </c>
      <c r="AO384" s="75">
        <v>0</v>
      </c>
      <c r="AP384" s="75">
        <v>0</v>
      </c>
      <c r="AQ384" s="75">
        <v>17315</v>
      </c>
      <c r="AR384" s="75">
        <v>0</v>
      </c>
      <c r="AS384" s="75">
        <v>0</v>
      </c>
      <c r="AT384" s="75">
        <v>0</v>
      </c>
      <c r="AU384" s="75">
        <v>0</v>
      </c>
      <c r="AV384" s="75">
        <v>0</v>
      </c>
      <c r="AW384" s="75">
        <v>0</v>
      </c>
      <c r="AX384" s="75">
        <v>0</v>
      </c>
      <c r="AY384" s="75">
        <v>0</v>
      </c>
      <c r="AZ384" s="75">
        <v>0</v>
      </c>
      <c r="BA384" s="75">
        <v>0</v>
      </c>
      <c r="BB384" s="75">
        <v>0</v>
      </c>
      <c r="BC384" s="75">
        <v>0</v>
      </c>
      <c r="BD384" s="75">
        <v>0</v>
      </c>
      <c r="BE384" s="75">
        <v>0</v>
      </c>
      <c r="BF384" s="75">
        <v>0</v>
      </c>
      <c r="BG384" s="75">
        <v>0</v>
      </c>
      <c r="BH384" s="75">
        <v>0</v>
      </c>
      <c r="BI384" s="75">
        <v>0</v>
      </c>
      <c r="BJ384" s="75">
        <v>0</v>
      </c>
      <c r="BK384" s="75">
        <v>0</v>
      </c>
      <c r="BL384" s="75">
        <v>0</v>
      </c>
      <c r="BM384" s="75">
        <v>0</v>
      </c>
      <c r="BN384" s="75">
        <v>0</v>
      </c>
      <c r="BO384" s="75">
        <v>0</v>
      </c>
      <c r="BP384" s="75">
        <v>6280.7</v>
      </c>
      <c r="BQ384" s="75">
        <v>0</v>
      </c>
      <c r="BR384" s="75">
        <v>0</v>
      </c>
      <c r="BS384" s="75">
        <v>0</v>
      </c>
      <c r="BT384" s="75">
        <v>0</v>
      </c>
      <c r="BU384" s="75">
        <v>5872</v>
      </c>
      <c r="BV384" s="75">
        <v>0</v>
      </c>
      <c r="BW384" s="75">
        <v>0</v>
      </c>
      <c r="BX384" s="75">
        <v>0</v>
      </c>
      <c r="BY384" s="76"/>
    </row>
    <row r="385" spans="1:77" x14ac:dyDescent="0.2">
      <c r="A385" s="73" t="s">
        <v>43</v>
      </c>
      <c r="B385" s="74" t="s">
        <v>962</v>
      </c>
      <c r="C385" s="73" t="s">
        <v>963</v>
      </c>
      <c r="D385" s="75">
        <v>0</v>
      </c>
      <c r="E385" s="75">
        <v>0</v>
      </c>
      <c r="F385" s="75">
        <v>0</v>
      </c>
      <c r="G385" s="75">
        <v>0</v>
      </c>
      <c r="H385" s="75">
        <v>0</v>
      </c>
      <c r="I385" s="75">
        <v>0</v>
      </c>
      <c r="J385" s="75">
        <v>0</v>
      </c>
      <c r="K385" s="75">
        <v>0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5">
        <v>0</v>
      </c>
      <c r="V385" s="75">
        <v>0</v>
      </c>
      <c r="W385" s="75">
        <v>0</v>
      </c>
      <c r="X385" s="75">
        <v>0</v>
      </c>
      <c r="Y385" s="75">
        <v>0</v>
      </c>
      <c r="Z385" s="75">
        <v>0</v>
      </c>
      <c r="AA385" s="75">
        <v>0</v>
      </c>
      <c r="AB385" s="75">
        <v>0</v>
      </c>
      <c r="AC385" s="75">
        <v>0</v>
      </c>
      <c r="AD385" s="75">
        <v>0</v>
      </c>
      <c r="AE385" s="75">
        <v>99138</v>
      </c>
      <c r="AF385" s="75">
        <v>0</v>
      </c>
      <c r="AG385" s="75">
        <v>0</v>
      </c>
      <c r="AH385" s="75">
        <v>0</v>
      </c>
      <c r="AI385" s="75">
        <v>0</v>
      </c>
      <c r="AJ385" s="75">
        <v>0</v>
      </c>
      <c r="AK385" s="75">
        <v>0</v>
      </c>
      <c r="AL385" s="75">
        <v>0</v>
      </c>
      <c r="AM385" s="75">
        <v>0</v>
      </c>
      <c r="AN385" s="75">
        <v>0</v>
      </c>
      <c r="AO385" s="75">
        <v>0</v>
      </c>
      <c r="AP385" s="75">
        <v>0</v>
      </c>
      <c r="AQ385" s="75">
        <v>0</v>
      </c>
      <c r="AR385" s="75">
        <v>0</v>
      </c>
      <c r="AS385" s="75">
        <v>0</v>
      </c>
      <c r="AT385" s="75">
        <v>0</v>
      </c>
      <c r="AU385" s="75">
        <v>0</v>
      </c>
      <c r="AV385" s="75">
        <v>0</v>
      </c>
      <c r="AW385" s="75">
        <v>0</v>
      </c>
      <c r="AX385" s="75">
        <v>0</v>
      </c>
      <c r="AY385" s="75">
        <v>0</v>
      </c>
      <c r="AZ385" s="75">
        <v>0</v>
      </c>
      <c r="BA385" s="75">
        <v>0</v>
      </c>
      <c r="BB385" s="75">
        <v>0</v>
      </c>
      <c r="BC385" s="75">
        <v>0</v>
      </c>
      <c r="BD385" s="75">
        <v>0</v>
      </c>
      <c r="BE385" s="75">
        <v>0</v>
      </c>
      <c r="BF385" s="75">
        <v>0</v>
      </c>
      <c r="BG385" s="75">
        <v>0</v>
      </c>
      <c r="BH385" s="75">
        <v>0</v>
      </c>
      <c r="BI385" s="75">
        <v>4314.6899999999996</v>
      </c>
      <c r="BJ385" s="75">
        <v>0</v>
      </c>
      <c r="BK385" s="75">
        <v>0</v>
      </c>
      <c r="BL385" s="75">
        <v>0</v>
      </c>
      <c r="BM385" s="75">
        <v>0</v>
      </c>
      <c r="BN385" s="75">
        <v>0</v>
      </c>
      <c r="BO385" s="75">
        <v>0</v>
      </c>
      <c r="BP385" s="75">
        <v>0</v>
      </c>
      <c r="BQ385" s="75">
        <v>0</v>
      </c>
      <c r="BR385" s="75">
        <v>0</v>
      </c>
      <c r="BS385" s="75">
        <v>0</v>
      </c>
      <c r="BT385" s="75">
        <v>0</v>
      </c>
      <c r="BU385" s="75">
        <v>0</v>
      </c>
      <c r="BV385" s="75">
        <v>0</v>
      </c>
      <c r="BW385" s="75">
        <v>0</v>
      </c>
      <c r="BX385" s="75">
        <v>0</v>
      </c>
      <c r="BY385" s="76"/>
    </row>
    <row r="386" spans="1:77" x14ac:dyDescent="0.2">
      <c r="A386" s="73" t="s">
        <v>43</v>
      </c>
      <c r="B386" s="74" t="s">
        <v>964</v>
      </c>
      <c r="C386" s="73" t="s">
        <v>965</v>
      </c>
      <c r="D386" s="75">
        <v>0</v>
      </c>
      <c r="E386" s="75">
        <v>2458314.0499999998</v>
      </c>
      <c r="F386" s="75">
        <v>0</v>
      </c>
      <c r="G386" s="75">
        <v>127689.5</v>
      </c>
      <c r="H386" s="75">
        <v>36215.65</v>
      </c>
      <c r="I386" s="75">
        <v>0</v>
      </c>
      <c r="J386" s="75">
        <v>984720.84</v>
      </c>
      <c r="K386" s="75">
        <v>425556.53</v>
      </c>
      <c r="L386" s="75">
        <v>320242.15000000002</v>
      </c>
      <c r="M386" s="75">
        <v>0</v>
      </c>
      <c r="N386" s="75">
        <v>244210.8</v>
      </c>
      <c r="O386" s="75">
        <v>5316.2</v>
      </c>
      <c r="P386" s="75">
        <v>0</v>
      </c>
      <c r="Q386" s="75">
        <v>0</v>
      </c>
      <c r="R386" s="75">
        <v>63503.7</v>
      </c>
      <c r="S386" s="75">
        <v>0</v>
      </c>
      <c r="T386" s="75">
        <v>0</v>
      </c>
      <c r="U386" s="75">
        <v>374317.05</v>
      </c>
      <c r="V386" s="75">
        <v>0</v>
      </c>
      <c r="W386" s="75">
        <v>883884.75</v>
      </c>
      <c r="X386" s="75">
        <v>18731.78</v>
      </c>
      <c r="Y386" s="75">
        <v>3449014.42</v>
      </c>
      <c r="Z386" s="75">
        <v>475783.76</v>
      </c>
      <c r="AA386" s="75">
        <v>311214.3</v>
      </c>
      <c r="AB386" s="75">
        <v>0</v>
      </c>
      <c r="AC386" s="75">
        <v>2536536.1</v>
      </c>
      <c r="AD386" s="75">
        <v>0</v>
      </c>
      <c r="AE386" s="75">
        <v>0</v>
      </c>
      <c r="AF386" s="75">
        <v>493758.23</v>
      </c>
      <c r="AG386" s="75">
        <v>185758.25</v>
      </c>
      <c r="AH386" s="75">
        <v>43924.2</v>
      </c>
      <c r="AI386" s="75">
        <v>56015.8</v>
      </c>
      <c r="AJ386" s="75">
        <v>57832.2</v>
      </c>
      <c r="AK386" s="75">
        <v>96291.05</v>
      </c>
      <c r="AL386" s="75">
        <v>18136.45</v>
      </c>
      <c r="AM386" s="75">
        <v>240378.5</v>
      </c>
      <c r="AN386" s="75">
        <v>77246.399999999994</v>
      </c>
      <c r="AO386" s="75">
        <v>36502.800000000003</v>
      </c>
      <c r="AP386" s="75">
        <v>84853.95</v>
      </c>
      <c r="AQ386" s="75">
        <v>355808.25</v>
      </c>
      <c r="AR386" s="75">
        <v>69512.45</v>
      </c>
      <c r="AS386" s="75">
        <v>223991.95</v>
      </c>
      <c r="AT386" s="75">
        <v>473758.34</v>
      </c>
      <c r="AU386" s="75">
        <v>78582.100000000006</v>
      </c>
      <c r="AV386" s="75">
        <v>0</v>
      </c>
      <c r="AW386" s="75">
        <v>224422.3</v>
      </c>
      <c r="AX386" s="75">
        <v>99981.8</v>
      </c>
      <c r="AY386" s="75">
        <v>0</v>
      </c>
      <c r="AZ386" s="75">
        <v>2315411.06</v>
      </c>
      <c r="BA386" s="75">
        <v>602944.1</v>
      </c>
      <c r="BB386" s="75">
        <v>17430.599999999999</v>
      </c>
      <c r="BC386" s="75">
        <v>389161.85</v>
      </c>
      <c r="BD386" s="75">
        <v>0</v>
      </c>
      <c r="BE386" s="75">
        <v>452564.32</v>
      </c>
      <c r="BF386" s="75">
        <v>0</v>
      </c>
      <c r="BG386" s="75">
        <v>70967.850000000006</v>
      </c>
      <c r="BH386" s="75">
        <v>64397.65</v>
      </c>
      <c r="BI386" s="75">
        <v>0</v>
      </c>
      <c r="BJ386" s="75">
        <v>214101.15</v>
      </c>
      <c r="BK386" s="75">
        <v>253498</v>
      </c>
      <c r="BL386" s="75">
        <v>91933.4</v>
      </c>
      <c r="BM386" s="75">
        <v>66380.399999999994</v>
      </c>
      <c r="BN386" s="75">
        <v>200222.95</v>
      </c>
      <c r="BO386" s="75">
        <v>0</v>
      </c>
      <c r="BP386" s="75">
        <v>1471545.25</v>
      </c>
      <c r="BQ386" s="75">
        <v>17578.810000000001</v>
      </c>
      <c r="BR386" s="75">
        <v>280175.19</v>
      </c>
      <c r="BS386" s="75">
        <v>376976.63</v>
      </c>
      <c r="BT386" s="75">
        <v>319548.3</v>
      </c>
      <c r="BU386" s="75">
        <v>795648.75</v>
      </c>
      <c r="BV386" s="75">
        <v>258911.1</v>
      </c>
      <c r="BW386" s="75">
        <v>357014.75</v>
      </c>
      <c r="BX386" s="75">
        <v>95121.39</v>
      </c>
      <c r="BY386" s="76">
        <v>4716666.2700000005</v>
      </c>
    </row>
    <row r="387" spans="1:77" x14ac:dyDescent="0.2">
      <c r="A387" s="73" t="s">
        <v>43</v>
      </c>
      <c r="B387" s="74" t="s">
        <v>966</v>
      </c>
      <c r="C387" s="73" t="s">
        <v>967</v>
      </c>
      <c r="D387" s="75">
        <v>0</v>
      </c>
      <c r="E387" s="75">
        <v>1095851.1299999999</v>
      </c>
      <c r="F387" s="75">
        <v>0</v>
      </c>
      <c r="G387" s="75">
        <v>99687.3</v>
      </c>
      <c r="H387" s="75">
        <v>28491.45</v>
      </c>
      <c r="I387" s="75">
        <v>0</v>
      </c>
      <c r="J387" s="75">
        <v>0</v>
      </c>
      <c r="K387" s="75">
        <v>997054.68</v>
      </c>
      <c r="L387" s="75">
        <v>53670.25</v>
      </c>
      <c r="M387" s="75">
        <v>0</v>
      </c>
      <c r="N387" s="75">
        <v>103151.95</v>
      </c>
      <c r="O387" s="75">
        <v>5847.25</v>
      </c>
      <c r="P387" s="75">
        <v>0</v>
      </c>
      <c r="Q387" s="75">
        <v>0</v>
      </c>
      <c r="R387" s="75">
        <v>13324.7</v>
      </c>
      <c r="S387" s="75">
        <v>0</v>
      </c>
      <c r="T387" s="75">
        <v>0</v>
      </c>
      <c r="U387" s="75">
        <v>101277.46</v>
      </c>
      <c r="V387" s="75">
        <v>0</v>
      </c>
      <c r="W387" s="75">
        <v>690866.13</v>
      </c>
      <c r="X387" s="75">
        <v>84351.69</v>
      </c>
      <c r="Y387" s="75">
        <v>6899157.4500000002</v>
      </c>
      <c r="Z387" s="75">
        <v>270170.5</v>
      </c>
      <c r="AA387" s="75">
        <v>111097.4</v>
      </c>
      <c r="AB387" s="75">
        <v>0</v>
      </c>
      <c r="AC387" s="75">
        <v>1842543.05</v>
      </c>
      <c r="AD387" s="75">
        <v>0</v>
      </c>
      <c r="AE387" s="75">
        <v>0</v>
      </c>
      <c r="AF387" s="75">
        <v>56005.35</v>
      </c>
      <c r="AG387" s="75">
        <v>5981.53</v>
      </c>
      <c r="AH387" s="75">
        <v>0</v>
      </c>
      <c r="AI387" s="75">
        <v>0</v>
      </c>
      <c r="AJ387" s="75">
        <v>305223.59999999998</v>
      </c>
      <c r="AK387" s="75">
        <v>11496.9</v>
      </c>
      <c r="AL387" s="75">
        <v>1263.5</v>
      </c>
      <c r="AM387" s="75">
        <v>117392.45</v>
      </c>
      <c r="AN387" s="75">
        <v>40158.400000000001</v>
      </c>
      <c r="AO387" s="75">
        <v>38769.980000000003</v>
      </c>
      <c r="AP387" s="75">
        <v>43421.65</v>
      </c>
      <c r="AQ387" s="75">
        <v>4748005.8600000003</v>
      </c>
      <c r="AR387" s="75">
        <v>135660.95000000001</v>
      </c>
      <c r="AS387" s="75">
        <v>0</v>
      </c>
      <c r="AT387" s="75">
        <v>227592.45</v>
      </c>
      <c r="AU387" s="75">
        <v>54622.2</v>
      </c>
      <c r="AV387" s="75">
        <v>0</v>
      </c>
      <c r="AW387" s="75">
        <v>183017.5</v>
      </c>
      <c r="AX387" s="75">
        <v>309531.84999999998</v>
      </c>
      <c r="AY387" s="75">
        <v>0</v>
      </c>
      <c r="AZ387" s="75">
        <v>57315.4</v>
      </c>
      <c r="BA387" s="75">
        <v>176032.15</v>
      </c>
      <c r="BB387" s="75">
        <v>0</v>
      </c>
      <c r="BC387" s="75">
        <v>76139.55</v>
      </c>
      <c r="BD387" s="75">
        <v>0</v>
      </c>
      <c r="BE387" s="75">
        <v>1049969.45</v>
      </c>
      <c r="BF387" s="75">
        <v>0</v>
      </c>
      <c r="BG387" s="75">
        <v>4872.55</v>
      </c>
      <c r="BH387" s="75">
        <v>9082</v>
      </c>
      <c r="BI387" s="75">
        <v>8452.15</v>
      </c>
      <c r="BJ387" s="75">
        <v>1294051.05</v>
      </c>
      <c r="BK387" s="75">
        <v>77767</v>
      </c>
      <c r="BL387" s="75">
        <v>8315.35</v>
      </c>
      <c r="BM387" s="75">
        <v>0</v>
      </c>
      <c r="BN387" s="75">
        <v>64773.85</v>
      </c>
      <c r="BO387" s="75">
        <v>0</v>
      </c>
      <c r="BP387" s="75">
        <v>4329734.25</v>
      </c>
      <c r="BQ387" s="75">
        <v>45167.76</v>
      </c>
      <c r="BR387" s="75">
        <v>251276.42</v>
      </c>
      <c r="BS387" s="75">
        <v>138427.45000000001</v>
      </c>
      <c r="BT387" s="75">
        <v>154176.92000000001</v>
      </c>
      <c r="BU387" s="75">
        <v>569349.25</v>
      </c>
      <c r="BV387" s="75">
        <v>64929.41</v>
      </c>
      <c r="BW387" s="75">
        <v>69326.25</v>
      </c>
      <c r="BX387" s="75">
        <v>75058.55</v>
      </c>
      <c r="BY387" s="76">
        <v>2797084.33</v>
      </c>
    </row>
    <row r="388" spans="1:77" x14ac:dyDescent="0.2">
      <c r="A388" s="73" t="s">
        <v>43</v>
      </c>
      <c r="B388" s="74" t="s">
        <v>968</v>
      </c>
      <c r="C388" s="73" t="s">
        <v>969</v>
      </c>
      <c r="D388" s="75">
        <v>0</v>
      </c>
      <c r="E388" s="75">
        <v>0</v>
      </c>
      <c r="F388" s="75">
        <v>0</v>
      </c>
      <c r="G388" s="75">
        <v>0</v>
      </c>
      <c r="H388" s="75">
        <v>0</v>
      </c>
      <c r="I388" s="75">
        <v>0</v>
      </c>
      <c r="J388" s="75">
        <v>0</v>
      </c>
      <c r="K388" s="75">
        <v>0</v>
      </c>
      <c r="L388" s="75">
        <v>0</v>
      </c>
      <c r="M388" s="75">
        <v>133.71</v>
      </c>
      <c r="N388" s="75">
        <v>0</v>
      </c>
      <c r="O388" s="75">
        <v>0</v>
      </c>
      <c r="P388" s="75">
        <v>26400</v>
      </c>
      <c r="Q388" s="75">
        <v>0</v>
      </c>
      <c r="R388" s="75">
        <v>0</v>
      </c>
      <c r="S388" s="75">
        <v>0</v>
      </c>
      <c r="T388" s="75">
        <v>0</v>
      </c>
      <c r="U388" s="75">
        <v>0</v>
      </c>
      <c r="V388" s="75">
        <v>16331.21</v>
      </c>
      <c r="W388" s="75">
        <v>0</v>
      </c>
      <c r="X388" s="75">
        <v>0</v>
      </c>
      <c r="Y388" s="75">
        <v>0</v>
      </c>
      <c r="Z388" s="75">
        <v>0</v>
      </c>
      <c r="AA388" s="75">
        <v>0</v>
      </c>
      <c r="AB388" s="75">
        <v>0</v>
      </c>
      <c r="AC388" s="75">
        <v>0</v>
      </c>
      <c r="AD388" s="75">
        <v>0</v>
      </c>
      <c r="AE388" s="75">
        <v>0</v>
      </c>
      <c r="AF388" s="75">
        <v>0</v>
      </c>
      <c r="AG388" s="75">
        <v>0</v>
      </c>
      <c r="AH388" s="75">
        <v>0</v>
      </c>
      <c r="AI388" s="75">
        <v>0</v>
      </c>
      <c r="AJ388" s="75">
        <v>0</v>
      </c>
      <c r="AK388" s="75">
        <v>0</v>
      </c>
      <c r="AL388" s="75">
        <v>0</v>
      </c>
      <c r="AM388" s="75">
        <v>0</v>
      </c>
      <c r="AN388" s="75">
        <v>0</v>
      </c>
      <c r="AO388" s="75">
        <v>0</v>
      </c>
      <c r="AP388" s="75">
        <v>0</v>
      </c>
      <c r="AQ388" s="75">
        <v>0</v>
      </c>
      <c r="AR388" s="75">
        <v>0</v>
      </c>
      <c r="AS388" s="75">
        <v>0</v>
      </c>
      <c r="AT388" s="75">
        <v>0</v>
      </c>
      <c r="AU388" s="75">
        <v>0</v>
      </c>
      <c r="AV388" s="75">
        <v>0</v>
      </c>
      <c r="AW388" s="75">
        <v>0</v>
      </c>
      <c r="AX388" s="75">
        <v>0</v>
      </c>
      <c r="AY388" s="75">
        <v>0</v>
      </c>
      <c r="AZ388" s="75">
        <v>0</v>
      </c>
      <c r="BA388" s="75">
        <v>0</v>
      </c>
      <c r="BB388" s="75">
        <v>0</v>
      </c>
      <c r="BC388" s="75">
        <v>0</v>
      </c>
      <c r="BD388" s="75">
        <v>0</v>
      </c>
      <c r="BE388" s="75">
        <v>0</v>
      </c>
      <c r="BF388" s="75">
        <v>0</v>
      </c>
      <c r="BG388" s="75">
        <v>0</v>
      </c>
      <c r="BH388" s="75">
        <v>0</v>
      </c>
      <c r="BI388" s="75">
        <v>0</v>
      </c>
      <c r="BJ388" s="75">
        <v>0</v>
      </c>
      <c r="BK388" s="75">
        <v>1450.63</v>
      </c>
      <c r="BL388" s="75">
        <v>0</v>
      </c>
      <c r="BM388" s="75">
        <v>0</v>
      </c>
      <c r="BN388" s="75">
        <v>0</v>
      </c>
      <c r="BO388" s="75">
        <v>0</v>
      </c>
      <c r="BP388" s="75">
        <v>0</v>
      </c>
      <c r="BQ388" s="75">
        <v>0</v>
      </c>
      <c r="BR388" s="75">
        <v>0</v>
      </c>
      <c r="BS388" s="75">
        <v>0</v>
      </c>
      <c r="BT388" s="75">
        <v>12214.04</v>
      </c>
      <c r="BU388" s="75">
        <v>0</v>
      </c>
      <c r="BV388" s="75">
        <v>0</v>
      </c>
      <c r="BW388" s="75">
        <v>0</v>
      </c>
      <c r="BX388" s="75">
        <v>0</v>
      </c>
      <c r="BY388" s="76">
        <v>47148.78</v>
      </c>
    </row>
    <row r="389" spans="1:77" x14ac:dyDescent="0.2">
      <c r="A389" s="73" t="s">
        <v>43</v>
      </c>
      <c r="B389" s="74" t="s">
        <v>970</v>
      </c>
      <c r="C389" s="73" t="s">
        <v>971</v>
      </c>
      <c r="D389" s="75">
        <v>3485323.47</v>
      </c>
      <c r="E389" s="75">
        <v>3539621.87</v>
      </c>
      <c r="F389" s="75">
        <v>10944319.32</v>
      </c>
      <c r="G389" s="75">
        <v>6064990.5</v>
      </c>
      <c r="H389" s="75">
        <v>8401983.75</v>
      </c>
      <c r="I389" s="75">
        <v>2492985.7000000002</v>
      </c>
      <c r="J389" s="75">
        <v>550555</v>
      </c>
      <c r="K389" s="75">
        <v>9837024.25</v>
      </c>
      <c r="L389" s="75">
        <v>61801.5</v>
      </c>
      <c r="M389" s="75">
        <v>11895761.32</v>
      </c>
      <c r="N389" s="75">
        <v>2620854.9500000002</v>
      </c>
      <c r="O389" s="75">
        <v>7406513</v>
      </c>
      <c r="P389" s="75">
        <v>13386525.199999999</v>
      </c>
      <c r="Q389" s="75">
        <v>3668540.5</v>
      </c>
      <c r="R389" s="75">
        <v>116208.5</v>
      </c>
      <c r="S389" s="75">
        <v>5382787.5</v>
      </c>
      <c r="T389" s="75">
        <v>8276903.5</v>
      </c>
      <c r="U389" s="75">
        <v>2591822.5</v>
      </c>
      <c r="V389" s="75">
        <v>572145.18999999994</v>
      </c>
      <c r="W389" s="75">
        <v>3778551.21</v>
      </c>
      <c r="X389" s="75">
        <v>5259715</v>
      </c>
      <c r="Y389" s="75">
        <v>3968315.55</v>
      </c>
      <c r="Z389" s="75">
        <v>4807208.18</v>
      </c>
      <c r="AA389" s="75">
        <v>7210745.0499999998</v>
      </c>
      <c r="AB389" s="75">
        <v>4156877.99</v>
      </c>
      <c r="AC389" s="75">
        <v>0</v>
      </c>
      <c r="AD389" s="75">
        <v>3817684.64</v>
      </c>
      <c r="AE389" s="75">
        <v>309694</v>
      </c>
      <c r="AF389" s="75">
        <v>13236657</v>
      </c>
      <c r="AG389" s="75">
        <v>9937933</v>
      </c>
      <c r="AH389" s="75">
        <v>6141538</v>
      </c>
      <c r="AI389" s="75">
        <v>6002020</v>
      </c>
      <c r="AJ389" s="75">
        <v>9344895.5</v>
      </c>
      <c r="AK389" s="75">
        <v>9355376</v>
      </c>
      <c r="AL389" s="75">
        <v>7672945</v>
      </c>
      <c r="AM389" s="75">
        <v>12357044.25</v>
      </c>
      <c r="AN389" s="75">
        <v>8579539</v>
      </c>
      <c r="AO389" s="75">
        <v>9160898</v>
      </c>
      <c r="AP389" s="75">
        <v>7958777</v>
      </c>
      <c r="AQ389" s="75">
        <v>3758664.79</v>
      </c>
      <c r="AR389" s="75">
        <v>3790678.25</v>
      </c>
      <c r="AS389" s="75">
        <v>9339640.9000000004</v>
      </c>
      <c r="AT389" s="75">
        <v>5249455.75</v>
      </c>
      <c r="AU389" s="75">
        <v>5556356.0499999998</v>
      </c>
      <c r="AV389" s="75">
        <v>391429.3</v>
      </c>
      <c r="AW389" s="75">
        <v>1242726</v>
      </c>
      <c r="AX389" s="75">
        <v>3247668.6</v>
      </c>
      <c r="AY389" s="75">
        <v>3714257.75</v>
      </c>
      <c r="AZ389" s="75">
        <v>2655315.5</v>
      </c>
      <c r="BA389" s="75">
        <v>7311601</v>
      </c>
      <c r="BB389" s="75">
        <v>5435292</v>
      </c>
      <c r="BC389" s="75">
        <v>614314.25</v>
      </c>
      <c r="BD389" s="75">
        <v>8112798.5499999998</v>
      </c>
      <c r="BE389" s="75">
        <v>4213277.5</v>
      </c>
      <c r="BF389" s="75">
        <v>4442491.5</v>
      </c>
      <c r="BG389" s="75">
        <v>2100026</v>
      </c>
      <c r="BH389" s="75">
        <v>1708793.25</v>
      </c>
      <c r="BI389" s="75">
        <v>153631</v>
      </c>
      <c r="BJ389" s="75">
        <v>10853285.949999999</v>
      </c>
      <c r="BK389" s="75">
        <v>4177096.65</v>
      </c>
      <c r="BL389" s="75">
        <v>5762712.7000000002</v>
      </c>
      <c r="BM389" s="75">
        <v>11216748.560000001</v>
      </c>
      <c r="BN389" s="75">
        <v>12364924.199999999</v>
      </c>
      <c r="BO389" s="75">
        <v>3624221.65</v>
      </c>
      <c r="BP389" s="75">
        <v>1435291</v>
      </c>
      <c r="BQ389" s="75">
        <v>3514657.4</v>
      </c>
      <c r="BR389" s="75">
        <v>4983340.5</v>
      </c>
      <c r="BS389" s="75">
        <v>5748872.2000000002</v>
      </c>
      <c r="BT389" s="75">
        <v>15013821.9</v>
      </c>
      <c r="BU389" s="75">
        <v>5234709</v>
      </c>
      <c r="BV389" s="75">
        <v>4385355.4000000004</v>
      </c>
      <c r="BW389" s="75">
        <v>2068397.35</v>
      </c>
      <c r="BX389" s="75">
        <v>1502472.2</v>
      </c>
      <c r="BY389" s="76">
        <v>480</v>
      </c>
    </row>
    <row r="390" spans="1:77" x14ac:dyDescent="0.2">
      <c r="A390" s="73" t="s">
        <v>43</v>
      </c>
      <c r="B390" s="74" t="s">
        <v>972</v>
      </c>
      <c r="C390" s="73" t="s">
        <v>973</v>
      </c>
      <c r="D390" s="75">
        <v>40338901.259999998</v>
      </c>
      <c r="E390" s="75">
        <v>1390130.5</v>
      </c>
      <c r="F390" s="75">
        <v>7931194.75</v>
      </c>
      <c r="G390" s="75">
        <v>5715453</v>
      </c>
      <c r="H390" s="75">
        <v>5721706.9100000001</v>
      </c>
      <c r="I390" s="75">
        <v>3309503.25</v>
      </c>
      <c r="J390" s="75">
        <v>750000</v>
      </c>
      <c r="K390" s="75">
        <v>1044237</v>
      </c>
      <c r="L390" s="75">
        <v>206295.5</v>
      </c>
      <c r="M390" s="75">
        <v>13331238.35</v>
      </c>
      <c r="N390" s="75">
        <v>496892.5</v>
      </c>
      <c r="O390" s="75">
        <v>976401.7</v>
      </c>
      <c r="P390" s="75">
        <v>1884389.7</v>
      </c>
      <c r="Q390" s="75">
        <v>4067786.55</v>
      </c>
      <c r="R390" s="75">
        <v>342548</v>
      </c>
      <c r="S390" s="75">
        <v>3016948.26</v>
      </c>
      <c r="T390" s="75">
        <v>589783</v>
      </c>
      <c r="U390" s="75">
        <v>545125.31000000006</v>
      </c>
      <c r="V390" s="75">
        <v>13100</v>
      </c>
      <c r="W390" s="75">
        <v>45616.7</v>
      </c>
      <c r="X390" s="75">
        <v>0</v>
      </c>
      <c r="Y390" s="75">
        <v>1171252.26</v>
      </c>
      <c r="Z390" s="75">
        <v>0</v>
      </c>
      <c r="AA390" s="75">
        <v>0</v>
      </c>
      <c r="AB390" s="75">
        <v>410323.4</v>
      </c>
      <c r="AC390" s="75">
        <v>0</v>
      </c>
      <c r="AD390" s="75">
        <v>365.75</v>
      </c>
      <c r="AE390" s="75">
        <v>2821577.45</v>
      </c>
      <c r="AF390" s="75">
        <v>0</v>
      </c>
      <c r="AG390" s="75">
        <v>230169</v>
      </c>
      <c r="AH390" s="75">
        <v>440727.25</v>
      </c>
      <c r="AI390" s="75">
        <v>0</v>
      </c>
      <c r="AJ390" s="75">
        <v>368809.25</v>
      </c>
      <c r="AK390" s="75">
        <v>0</v>
      </c>
      <c r="AL390" s="75">
        <v>312924</v>
      </c>
      <c r="AM390" s="75">
        <v>740249.1</v>
      </c>
      <c r="AN390" s="75">
        <v>596381.5</v>
      </c>
      <c r="AO390" s="75">
        <v>608566.5</v>
      </c>
      <c r="AP390" s="75">
        <v>255770.85</v>
      </c>
      <c r="AQ390" s="75">
        <v>0</v>
      </c>
      <c r="AR390" s="75">
        <v>0</v>
      </c>
      <c r="AS390" s="75">
        <v>0</v>
      </c>
      <c r="AT390" s="75">
        <v>0</v>
      </c>
      <c r="AU390" s="75">
        <v>0</v>
      </c>
      <c r="AV390" s="75">
        <v>0</v>
      </c>
      <c r="AW390" s="75">
        <v>0</v>
      </c>
      <c r="AX390" s="75">
        <v>4372269.25</v>
      </c>
      <c r="AY390" s="75">
        <v>0</v>
      </c>
      <c r="AZ390" s="75">
        <v>1023580.65</v>
      </c>
      <c r="BA390" s="75">
        <v>2509791.2000000002</v>
      </c>
      <c r="BB390" s="75">
        <v>640024.94999999995</v>
      </c>
      <c r="BC390" s="75">
        <v>1266115.8999999999</v>
      </c>
      <c r="BD390" s="75">
        <v>4196</v>
      </c>
      <c r="BE390" s="75">
        <v>753616.5</v>
      </c>
      <c r="BF390" s="75">
        <v>861798.25</v>
      </c>
      <c r="BG390" s="75">
        <v>0</v>
      </c>
      <c r="BH390" s="75">
        <v>306362</v>
      </c>
      <c r="BI390" s="75">
        <v>3587505.4</v>
      </c>
      <c r="BJ390" s="75">
        <v>0</v>
      </c>
      <c r="BK390" s="75">
        <v>2540743.6</v>
      </c>
      <c r="BL390" s="75">
        <v>304076.25</v>
      </c>
      <c r="BM390" s="75">
        <v>0</v>
      </c>
      <c r="BN390" s="75">
        <v>0</v>
      </c>
      <c r="BO390" s="75">
        <v>166782</v>
      </c>
      <c r="BP390" s="75">
        <v>4288614.3499999996</v>
      </c>
      <c r="BQ390" s="75">
        <v>246</v>
      </c>
      <c r="BR390" s="75">
        <v>32779</v>
      </c>
      <c r="BS390" s="75">
        <v>0</v>
      </c>
      <c r="BT390" s="75">
        <v>2046349</v>
      </c>
      <c r="BU390" s="75">
        <v>34084.25</v>
      </c>
      <c r="BV390" s="75">
        <v>80371.75</v>
      </c>
      <c r="BW390" s="75">
        <v>4615.5</v>
      </c>
      <c r="BX390" s="75">
        <v>1445.75</v>
      </c>
      <c r="BY390" s="76">
        <v>2500</v>
      </c>
    </row>
    <row r="391" spans="1:77" x14ac:dyDescent="0.2">
      <c r="A391" s="73" t="s">
        <v>43</v>
      </c>
      <c r="B391" s="74" t="s">
        <v>974</v>
      </c>
      <c r="C391" s="73" t="s">
        <v>975</v>
      </c>
      <c r="D391" s="75">
        <v>0</v>
      </c>
      <c r="E391" s="75">
        <v>0</v>
      </c>
      <c r="F391" s="75">
        <v>0</v>
      </c>
      <c r="G391" s="75">
        <v>0</v>
      </c>
      <c r="H391" s="75">
        <v>0</v>
      </c>
      <c r="I391" s="75">
        <v>0</v>
      </c>
      <c r="J391" s="75">
        <v>0</v>
      </c>
      <c r="K391" s="75">
        <v>0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5">
        <v>0</v>
      </c>
      <c r="V391" s="75">
        <v>91626.69</v>
      </c>
      <c r="W391" s="75">
        <v>0</v>
      </c>
      <c r="X391" s="75">
        <v>0</v>
      </c>
      <c r="Y391" s="75">
        <v>0</v>
      </c>
      <c r="Z391" s="75">
        <v>0</v>
      </c>
      <c r="AA391" s="75">
        <v>0</v>
      </c>
      <c r="AB391" s="75">
        <v>0</v>
      </c>
      <c r="AC391" s="75">
        <v>0</v>
      </c>
      <c r="AD391" s="75">
        <v>0</v>
      </c>
      <c r="AE391" s="75">
        <v>0</v>
      </c>
      <c r="AF391" s="75">
        <v>0</v>
      </c>
      <c r="AG391" s="75">
        <v>0</v>
      </c>
      <c r="AH391" s="75">
        <v>0</v>
      </c>
      <c r="AI391" s="75">
        <v>0</v>
      </c>
      <c r="AJ391" s="75">
        <v>871100</v>
      </c>
      <c r="AK391" s="75">
        <v>0</v>
      </c>
      <c r="AL391" s="75">
        <v>0</v>
      </c>
      <c r="AM391" s="75">
        <v>0</v>
      </c>
      <c r="AN391" s="75">
        <v>0</v>
      </c>
      <c r="AO391" s="75">
        <v>0</v>
      </c>
      <c r="AP391" s="75">
        <v>0</v>
      </c>
      <c r="AQ391" s="75">
        <v>0</v>
      </c>
      <c r="AR391" s="75">
        <v>0</v>
      </c>
      <c r="AS391" s="75">
        <v>0</v>
      </c>
      <c r="AT391" s="75">
        <v>0</v>
      </c>
      <c r="AU391" s="75">
        <v>0</v>
      </c>
      <c r="AV391" s="75">
        <v>0</v>
      </c>
      <c r="AW391" s="75">
        <v>0</v>
      </c>
      <c r="AX391" s="75">
        <v>0</v>
      </c>
      <c r="AY391" s="75">
        <v>106071</v>
      </c>
      <c r="AZ391" s="75">
        <v>0</v>
      </c>
      <c r="BA391" s="75">
        <v>0</v>
      </c>
      <c r="BB391" s="75">
        <v>0</v>
      </c>
      <c r="BC391" s="75">
        <v>0</v>
      </c>
      <c r="BD391" s="75">
        <v>0</v>
      </c>
      <c r="BE391" s="75">
        <v>427180</v>
      </c>
      <c r="BF391" s="75">
        <v>4380</v>
      </c>
      <c r="BG391" s="75">
        <v>0</v>
      </c>
      <c r="BH391" s="75">
        <v>0</v>
      </c>
      <c r="BI391" s="75">
        <v>0</v>
      </c>
      <c r="BJ391" s="75">
        <v>995</v>
      </c>
      <c r="BK391" s="75">
        <v>0</v>
      </c>
      <c r="BL391" s="75">
        <v>0</v>
      </c>
      <c r="BM391" s="75">
        <v>0</v>
      </c>
      <c r="BN391" s="75">
        <v>0</v>
      </c>
      <c r="BO391" s="75">
        <v>0</v>
      </c>
      <c r="BP391" s="75">
        <v>0</v>
      </c>
      <c r="BQ391" s="75">
        <v>0</v>
      </c>
      <c r="BR391" s="75">
        <v>0</v>
      </c>
      <c r="BS391" s="75">
        <v>0</v>
      </c>
      <c r="BT391" s="75">
        <v>0</v>
      </c>
      <c r="BU391" s="75">
        <v>0</v>
      </c>
      <c r="BV391" s="75">
        <v>0</v>
      </c>
      <c r="BW391" s="75">
        <v>0</v>
      </c>
      <c r="BX391" s="75">
        <v>0</v>
      </c>
      <c r="BY391" s="76">
        <v>142649.99000000002</v>
      </c>
    </row>
    <row r="392" spans="1:77" x14ac:dyDescent="0.2">
      <c r="A392" s="73" t="s">
        <v>43</v>
      </c>
      <c r="B392" s="74" t="s">
        <v>976</v>
      </c>
      <c r="C392" s="73" t="s">
        <v>977</v>
      </c>
      <c r="D392" s="87">
        <v>0</v>
      </c>
      <c r="E392" s="87">
        <v>0</v>
      </c>
      <c r="F392" s="87">
        <v>0</v>
      </c>
      <c r="G392" s="87">
        <v>0</v>
      </c>
      <c r="H392" s="87">
        <v>0</v>
      </c>
      <c r="I392" s="87">
        <v>0</v>
      </c>
      <c r="J392" s="87">
        <v>0</v>
      </c>
      <c r="K392" s="87">
        <v>0</v>
      </c>
      <c r="L392" s="87">
        <v>0</v>
      </c>
      <c r="M392" s="87">
        <v>0</v>
      </c>
      <c r="N392" s="87">
        <v>0</v>
      </c>
      <c r="O392" s="87">
        <v>0</v>
      </c>
      <c r="P392" s="87">
        <v>0</v>
      </c>
      <c r="Q392" s="87">
        <v>0</v>
      </c>
      <c r="R392" s="87">
        <v>0</v>
      </c>
      <c r="S392" s="87">
        <v>0</v>
      </c>
      <c r="T392" s="87">
        <v>0</v>
      </c>
      <c r="U392" s="87">
        <v>0</v>
      </c>
      <c r="V392" s="87">
        <v>0</v>
      </c>
      <c r="W392" s="87">
        <v>0</v>
      </c>
      <c r="X392" s="87">
        <v>0</v>
      </c>
      <c r="Y392" s="87">
        <v>0</v>
      </c>
      <c r="Z392" s="87">
        <v>0</v>
      </c>
      <c r="AA392" s="87">
        <v>0</v>
      </c>
      <c r="AB392" s="87">
        <v>0</v>
      </c>
      <c r="AC392" s="87">
        <v>0</v>
      </c>
      <c r="AD392" s="87">
        <v>0</v>
      </c>
      <c r="AE392" s="87">
        <v>0</v>
      </c>
      <c r="AF392" s="87">
        <v>0</v>
      </c>
      <c r="AG392" s="87">
        <v>0</v>
      </c>
      <c r="AH392" s="87">
        <v>0</v>
      </c>
      <c r="AI392" s="87">
        <v>0</v>
      </c>
      <c r="AJ392" s="87">
        <v>0</v>
      </c>
      <c r="AK392" s="87">
        <v>0</v>
      </c>
      <c r="AL392" s="87">
        <v>0</v>
      </c>
      <c r="AM392" s="87">
        <v>0</v>
      </c>
      <c r="AN392" s="87">
        <v>0</v>
      </c>
      <c r="AO392" s="87">
        <v>0</v>
      </c>
      <c r="AP392" s="87">
        <v>0</v>
      </c>
      <c r="AQ392" s="87">
        <v>0</v>
      </c>
      <c r="AR392" s="87">
        <v>0</v>
      </c>
      <c r="AS392" s="87">
        <v>0</v>
      </c>
      <c r="AT392" s="87">
        <v>0</v>
      </c>
      <c r="AU392" s="87">
        <v>0</v>
      </c>
      <c r="AV392" s="87">
        <v>0</v>
      </c>
      <c r="AW392" s="87">
        <v>0</v>
      </c>
      <c r="AX392" s="87">
        <v>0</v>
      </c>
      <c r="AY392" s="87">
        <v>0</v>
      </c>
      <c r="AZ392" s="87">
        <v>0</v>
      </c>
      <c r="BA392" s="87">
        <v>0</v>
      </c>
      <c r="BB392" s="87">
        <v>0</v>
      </c>
      <c r="BC392" s="87">
        <v>0</v>
      </c>
      <c r="BD392" s="87">
        <v>0</v>
      </c>
      <c r="BE392" s="87">
        <v>0</v>
      </c>
      <c r="BF392" s="87">
        <v>0</v>
      </c>
      <c r="BG392" s="87">
        <v>0</v>
      </c>
      <c r="BH392" s="87">
        <v>0</v>
      </c>
      <c r="BI392" s="87">
        <v>0</v>
      </c>
      <c r="BJ392" s="87">
        <v>0</v>
      </c>
      <c r="BK392" s="87">
        <v>0</v>
      </c>
      <c r="BL392" s="87">
        <v>0</v>
      </c>
      <c r="BM392" s="87">
        <v>0</v>
      </c>
      <c r="BN392" s="87">
        <v>0</v>
      </c>
      <c r="BO392" s="87">
        <v>0</v>
      </c>
      <c r="BP392" s="87">
        <v>0</v>
      </c>
      <c r="BQ392" s="87">
        <v>0</v>
      </c>
      <c r="BR392" s="87">
        <v>0</v>
      </c>
      <c r="BS392" s="87">
        <v>0</v>
      </c>
      <c r="BT392" s="87">
        <v>0</v>
      </c>
      <c r="BU392" s="87">
        <v>0</v>
      </c>
      <c r="BV392" s="87">
        <v>0</v>
      </c>
      <c r="BW392" s="87">
        <v>0</v>
      </c>
      <c r="BX392" s="87">
        <v>0</v>
      </c>
      <c r="BY392" s="76">
        <v>189557.25</v>
      </c>
    </row>
    <row r="393" spans="1:77" x14ac:dyDescent="0.2">
      <c r="A393" s="73" t="s">
        <v>43</v>
      </c>
      <c r="B393" s="74" t="s">
        <v>978</v>
      </c>
      <c r="C393" s="73" t="s">
        <v>979</v>
      </c>
      <c r="D393" s="75">
        <v>0</v>
      </c>
      <c r="E393" s="75">
        <v>0</v>
      </c>
      <c r="F393" s="75">
        <v>270</v>
      </c>
      <c r="G393" s="75">
        <v>21560</v>
      </c>
      <c r="H393" s="75">
        <v>0</v>
      </c>
      <c r="I393" s="75">
        <v>0</v>
      </c>
      <c r="J393" s="75">
        <v>0</v>
      </c>
      <c r="K393" s="75">
        <v>0</v>
      </c>
      <c r="L393" s="75">
        <v>0</v>
      </c>
      <c r="M393" s="75">
        <v>25058</v>
      </c>
      <c r="N393" s="75">
        <v>1015</v>
      </c>
      <c r="O393" s="75">
        <v>0</v>
      </c>
      <c r="P393" s="75">
        <v>12327.5</v>
      </c>
      <c r="Q393" s="75">
        <v>654.5</v>
      </c>
      <c r="R393" s="75">
        <v>0</v>
      </c>
      <c r="S393" s="75">
        <v>0</v>
      </c>
      <c r="T393" s="75">
        <v>1882</v>
      </c>
      <c r="U393" s="75">
        <v>0</v>
      </c>
      <c r="V393" s="75">
        <v>0</v>
      </c>
      <c r="W393" s="75">
        <v>8301.6299999999992</v>
      </c>
      <c r="X393" s="75">
        <v>10911.22</v>
      </c>
      <c r="Y393" s="75">
        <v>483</v>
      </c>
      <c r="Z393" s="75">
        <v>3480</v>
      </c>
      <c r="AA393" s="75">
        <v>0</v>
      </c>
      <c r="AB393" s="75">
        <v>0</v>
      </c>
      <c r="AC393" s="75">
        <v>0</v>
      </c>
      <c r="AD393" s="75">
        <v>0</v>
      </c>
      <c r="AE393" s="75">
        <v>0</v>
      </c>
      <c r="AF393" s="75">
        <v>0</v>
      </c>
      <c r="AG393" s="75">
        <v>0</v>
      </c>
      <c r="AH393" s="75">
        <v>0</v>
      </c>
      <c r="AI393" s="75">
        <v>0</v>
      </c>
      <c r="AJ393" s="75">
        <v>0</v>
      </c>
      <c r="AK393" s="75">
        <v>0</v>
      </c>
      <c r="AL393" s="75">
        <v>0</v>
      </c>
      <c r="AM393" s="75">
        <v>0</v>
      </c>
      <c r="AN393" s="75">
        <v>0</v>
      </c>
      <c r="AO393" s="75">
        <v>0</v>
      </c>
      <c r="AP393" s="75">
        <v>0</v>
      </c>
      <c r="AQ393" s="75">
        <v>214999.5</v>
      </c>
      <c r="AR393" s="75">
        <v>276583.5</v>
      </c>
      <c r="AS393" s="75">
        <v>7887.5</v>
      </c>
      <c r="AT393" s="75">
        <v>58113.25</v>
      </c>
      <c r="AU393" s="75">
        <v>9893.5</v>
      </c>
      <c r="AV393" s="75">
        <v>810</v>
      </c>
      <c r="AW393" s="75">
        <v>19990.25</v>
      </c>
      <c r="AX393" s="75">
        <v>2600</v>
      </c>
      <c r="AY393" s="75">
        <v>0</v>
      </c>
      <c r="AZ393" s="75">
        <v>1020</v>
      </c>
      <c r="BA393" s="75">
        <v>0</v>
      </c>
      <c r="BB393" s="75">
        <v>0</v>
      </c>
      <c r="BC393" s="75">
        <v>0</v>
      </c>
      <c r="BD393" s="75">
        <v>0</v>
      </c>
      <c r="BE393" s="75">
        <v>690</v>
      </c>
      <c r="BF393" s="75">
        <v>0</v>
      </c>
      <c r="BG393" s="75">
        <v>0</v>
      </c>
      <c r="BH393" s="75">
        <v>0</v>
      </c>
      <c r="BI393" s="75">
        <v>0</v>
      </c>
      <c r="BJ393" s="75">
        <v>0</v>
      </c>
      <c r="BK393" s="75">
        <v>0</v>
      </c>
      <c r="BL393" s="75">
        <v>0</v>
      </c>
      <c r="BM393" s="75">
        <v>0</v>
      </c>
      <c r="BN393" s="75">
        <v>0</v>
      </c>
      <c r="BO393" s="75">
        <v>0</v>
      </c>
      <c r="BP393" s="75">
        <v>0</v>
      </c>
      <c r="BQ393" s="75">
        <v>0</v>
      </c>
      <c r="BR393" s="75">
        <v>650</v>
      </c>
      <c r="BS393" s="75">
        <v>117964.8</v>
      </c>
      <c r="BT393" s="75">
        <v>0</v>
      </c>
      <c r="BU393" s="75">
        <v>25571.5</v>
      </c>
      <c r="BV393" s="75">
        <v>0</v>
      </c>
      <c r="BW393" s="75">
        <v>0</v>
      </c>
      <c r="BX393" s="75">
        <v>0</v>
      </c>
      <c r="BY393" s="76">
        <v>528510.18000000005</v>
      </c>
    </row>
    <row r="394" spans="1:77" x14ac:dyDescent="0.2">
      <c r="A394" s="73" t="s">
        <v>43</v>
      </c>
      <c r="B394" s="74" t="s">
        <v>980</v>
      </c>
      <c r="C394" s="73" t="s">
        <v>981</v>
      </c>
      <c r="D394" s="75">
        <v>0</v>
      </c>
      <c r="E394" s="75">
        <v>0</v>
      </c>
      <c r="F394" s="75">
        <v>0</v>
      </c>
      <c r="G394" s="75">
        <v>0</v>
      </c>
      <c r="H394" s="75">
        <v>0</v>
      </c>
      <c r="I394" s="75">
        <v>0</v>
      </c>
      <c r="J394" s="75">
        <v>400000</v>
      </c>
      <c r="K394" s="75">
        <v>0</v>
      </c>
      <c r="L394" s="75">
        <v>0</v>
      </c>
      <c r="M394" s="75">
        <v>1927600</v>
      </c>
      <c r="N394" s="75">
        <v>186600</v>
      </c>
      <c r="O394" s="75">
        <v>312800</v>
      </c>
      <c r="P394" s="75">
        <v>0</v>
      </c>
      <c r="Q394" s="75">
        <v>814205</v>
      </c>
      <c r="R394" s="75">
        <v>0</v>
      </c>
      <c r="S394" s="75">
        <v>681000</v>
      </c>
      <c r="T394" s="75">
        <v>0</v>
      </c>
      <c r="U394" s="75">
        <v>0</v>
      </c>
      <c r="V394" s="75">
        <v>0</v>
      </c>
      <c r="W394" s="75">
        <v>0</v>
      </c>
      <c r="X394" s="75">
        <v>0</v>
      </c>
      <c r="Y394" s="75">
        <v>0</v>
      </c>
      <c r="Z394" s="75">
        <v>0</v>
      </c>
      <c r="AA394" s="75">
        <v>0</v>
      </c>
      <c r="AB394" s="75">
        <v>0</v>
      </c>
      <c r="AC394" s="75">
        <v>0</v>
      </c>
      <c r="AD394" s="75">
        <v>0</v>
      </c>
      <c r="AE394" s="75">
        <v>0</v>
      </c>
      <c r="AF394" s="75">
        <v>0</v>
      </c>
      <c r="AG394" s="75">
        <v>0</v>
      </c>
      <c r="AH394" s="75">
        <v>0</v>
      </c>
      <c r="AI394" s="75">
        <v>0</v>
      </c>
      <c r="AJ394" s="75">
        <v>0</v>
      </c>
      <c r="AK394" s="75">
        <v>0</v>
      </c>
      <c r="AL394" s="75">
        <v>0</v>
      </c>
      <c r="AM394" s="75">
        <v>0</v>
      </c>
      <c r="AN394" s="75">
        <v>0</v>
      </c>
      <c r="AO394" s="75">
        <v>0</v>
      </c>
      <c r="AP394" s="75">
        <v>0</v>
      </c>
      <c r="AQ394" s="75">
        <v>0</v>
      </c>
      <c r="AR394" s="75">
        <v>0</v>
      </c>
      <c r="AS394" s="75">
        <v>0</v>
      </c>
      <c r="AT394" s="75">
        <v>0</v>
      </c>
      <c r="AU394" s="75">
        <v>116970</v>
      </c>
      <c r="AV394" s="75">
        <v>0</v>
      </c>
      <c r="AW394" s="75">
        <v>0</v>
      </c>
      <c r="AX394" s="75">
        <v>13083000</v>
      </c>
      <c r="AY394" s="75">
        <v>0</v>
      </c>
      <c r="AZ394" s="75">
        <v>0</v>
      </c>
      <c r="BA394" s="75">
        <v>0</v>
      </c>
      <c r="BB394" s="75">
        <v>0</v>
      </c>
      <c r="BC394" s="75">
        <v>0</v>
      </c>
      <c r="BD394" s="75">
        <v>0</v>
      </c>
      <c r="BE394" s="75">
        <v>0</v>
      </c>
      <c r="BF394" s="75">
        <v>0</v>
      </c>
      <c r="BG394" s="75">
        <v>0</v>
      </c>
      <c r="BH394" s="75">
        <v>0</v>
      </c>
      <c r="BI394" s="75">
        <v>0</v>
      </c>
      <c r="BJ394" s="75">
        <v>216000</v>
      </c>
      <c r="BK394" s="75">
        <v>0</v>
      </c>
      <c r="BL394" s="75">
        <v>0</v>
      </c>
      <c r="BM394" s="75">
        <v>86800</v>
      </c>
      <c r="BN394" s="75">
        <v>0</v>
      </c>
      <c r="BO394" s="75">
        <v>0</v>
      </c>
      <c r="BP394" s="75">
        <v>0</v>
      </c>
      <c r="BQ394" s="75">
        <v>0</v>
      </c>
      <c r="BR394" s="75">
        <v>0</v>
      </c>
      <c r="BS394" s="75">
        <v>0</v>
      </c>
      <c r="BT394" s="75">
        <v>0</v>
      </c>
      <c r="BU394" s="75">
        <v>0</v>
      </c>
      <c r="BV394" s="75">
        <v>0</v>
      </c>
      <c r="BW394" s="75">
        <v>0</v>
      </c>
      <c r="BX394" s="75">
        <v>0</v>
      </c>
      <c r="BY394" s="76">
        <v>7368293.5</v>
      </c>
    </row>
    <row r="395" spans="1:77" x14ac:dyDescent="0.2">
      <c r="A395" s="73" t="s">
        <v>43</v>
      </c>
      <c r="B395" s="74" t="s">
        <v>982</v>
      </c>
      <c r="C395" s="73" t="s">
        <v>983</v>
      </c>
      <c r="D395" s="75">
        <v>0</v>
      </c>
      <c r="E395" s="75">
        <v>0</v>
      </c>
      <c r="F395" s="75">
        <v>0</v>
      </c>
      <c r="G395" s="75">
        <v>0</v>
      </c>
      <c r="H395" s="75">
        <v>0</v>
      </c>
      <c r="I395" s="75">
        <v>0</v>
      </c>
      <c r="J395" s="75">
        <v>0</v>
      </c>
      <c r="K395" s="75">
        <v>0</v>
      </c>
      <c r="L395" s="75">
        <v>0</v>
      </c>
      <c r="M395" s="75">
        <v>0</v>
      </c>
      <c r="N395" s="75">
        <v>0</v>
      </c>
      <c r="O395" s="75">
        <v>0</v>
      </c>
      <c r="P395" s="75">
        <v>0</v>
      </c>
      <c r="Q395" s="75">
        <v>0</v>
      </c>
      <c r="R395" s="75">
        <v>0</v>
      </c>
      <c r="S395" s="75">
        <v>0</v>
      </c>
      <c r="T395" s="75">
        <v>0</v>
      </c>
      <c r="U395" s="75">
        <v>0</v>
      </c>
      <c r="V395" s="75">
        <v>0</v>
      </c>
      <c r="W395" s="75">
        <v>0</v>
      </c>
      <c r="X395" s="75">
        <v>0</v>
      </c>
      <c r="Y395" s="75">
        <v>0</v>
      </c>
      <c r="Z395" s="75">
        <v>0</v>
      </c>
      <c r="AA395" s="75">
        <v>0</v>
      </c>
      <c r="AB395" s="75">
        <v>0</v>
      </c>
      <c r="AC395" s="75">
        <v>0</v>
      </c>
      <c r="AD395" s="75">
        <v>0</v>
      </c>
      <c r="AE395" s="75">
        <v>51200</v>
      </c>
      <c r="AF395" s="75">
        <v>0</v>
      </c>
      <c r="AG395" s="75">
        <v>0</v>
      </c>
      <c r="AH395" s="75">
        <v>0</v>
      </c>
      <c r="AI395" s="75">
        <v>0</v>
      </c>
      <c r="AJ395" s="75">
        <v>0</v>
      </c>
      <c r="AK395" s="75">
        <v>0</v>
      </c>
      <c r="AL395" s="75">
        <v>0</v>
      </c>
      <c r="AM395" s="75">
        <v>0</v>
      </c>
      <c r="AN395" s="75">
        <v>0</v>
      </c>
      <c r="AO395" s="75">
        <v>0</v>
      </c>
      <c r="AP395" s="75">
        <v>0</v>
      </c>
      <c r="AQ395" s="75">
        <v>0</v>
      </c>
      <c r="AR395" s="75">
        <v>0</v>
      </c>
      <c r="AS395" s="75">
        <v>0</v>
      </c>
      <c r="AT395" s="75">
        <v>0</v>
      </c>
      <c r="AU395" s="75">
        <v>0</v>
      </c>
      <c r="AV395" s="75">
        <v>0</v>
      </c>
      <c r="AW395" s="75">
        <v>0</v>
      </c>
      <c r="AX395" s="75">
        <v>0</v>
      </c>
      <c r="AY395" s="75">
        <v>0</v>
      </c>
      <c r="AZ395" s="75">
        <v>0</v>
      </c>
      <c r="BA395" s="75">
        <v>0</v>
      </c>
      <c r="BB395" s="75">
        <v>0</v>
      </c>
      <c r="BC395" s="75">
        <v>0</v>
      </c>
      <c r="BD395" s="75">
        <v>0</v>
      </c>
      <c r="BE395" s="75">
        <v>0</v>
      </c>
      <c r="BF395" s="75">
        <v>0</v>
      </c>
      <c r="BG395" s="75">
        <v>0</v>
      </c>
      <c r="BH395" s="75">
        <v>0</v>
      </c>
      <c r="BI395" s="75">
        <v>0</v>
      </c>
      <c r="BJ395" s="75">
        <v>0</v>
      </c>
      <c r="BK395" s="75">
        <v>0</v>
      </c>
      <c r="BL395" s="75">
        <v>0</v>
      </c>
      <c r="BM395" s="75">
        <v>0</v>
      </c>
      <c r="BN395" s="75">
        <v>0</v>
      </c>
      <c r="BO395" s="75">
        <v>0</v>
      </c>
      <c r="BP395" s="75">
        <v>0</v>
      </c>
      <c r="BQ395" s="75">
        <v>0</v>
      </c>
      <c r="BR395" s="75">
        <v>0</v>
      </c>
      <c r="BS395" s="75">
        <v>0</v>
      </c>
      <c r="BT395" s="75">
        <v>0</v>
      </c>
      <c r="BU395" s="75">
        <v>0</v>
      </c>
      <c r="BV395" s="75">
        <v>0</v>
      </c>
      <c r="BW395" s="75">
        <v>0</v>
      </c>
      <c r="BX395" s="75">
        <v>0</v>
      </c>
      <c r="BY395" s="76">
        <v>1820237.01</v>
      </c>
    </row>
    <row r="396" spans="1:77" x14ac:dyDescent="0.2">
      <c r="A396" s="73" t="s">
        <v>43</v>
      </c>
      <c r="B396" s="74" t="s">
        <v>984</v>
      </c>
      <c r="C396" s="73" t="s">
        <v>985</v>
      </c>
      <c r="D396" s="75">
        <v>898505.68</v>
      </c>
      <c r="E396" s="75">
        <v>0</v>
      </c>
      <c r="F396" s="75">
        <v>0</v>
      </c>
      <c r="G396" s="75">
        <v>413564.15999999997</v>
      </c>
      <c r="H396" s="75">
        <v>0</v>
      </c>
      <c r="I396" s="75">
        <v>0</v>
      </c>
      <c r="J396" s="75">
        <v>0</v>
      </c>
      <c r="K396" s="75">
        <v>0</v>
      </c>
      <c r="L396" s="75">
        <v>0</v>
      </c>
      <c r="M396" s="75">
        <v>759619.5</v>
      </c>
      <c r="N396" s="75">
        <v>21171</v>
      </c>
      <c r="O396" s="75">
        <v>0</v>
      </c>
      <c r="P396" s="75">
        <v>0</v>
      </c>
      <c r="Q396" s="75">
        <v>1294985.17</v>
      </c>
      <c r="R396" s="75">
        <v>0</v>
      </c>
      <c r="S396" s="75">
        <v>0</v>
      </c>
      <c r="T396" s="75">
        <v>0</v>
      </c>
      <c r="U396" s="75">
        <v>0</v>
      </c>
      <c r="V396" s="75">
        <v>1431058.5</v>
      </c>
      <c r="W396" s="75">
        <v>63476</v>
      </c>
      <c r="X396" s="75">
        <v>5459</v>
      </c>
      <c r="Y396" s="75">
        <v>0</v>
      </c>
      <c r="Z396" s="75">
        <v>0</v>
      </c>
      <c r="AA396" s="75">
        <v>236155</v>
      </c>
      <c r="AB396" s="75">
        <v>0</v>
      </c>
      <c r="AC396" s="75">
        <v>0</v>
      </c>
      <c r="AD396" s="75">
        <v>0</v>
      </c>
      <c r="AE396" s="75">
        <v>2182909</v>
      </c>
      <c r="AF396" s="75">
        <v>32659</v>
      </c>
      <c r="AG396" s="75">
        <v>14902</v>
      </c>
      <c r="AH396" s="75">
        <v>35227</v>
      </c>
      <c r="AI396" s="75">
        <v>0</v>
      </c>
      <c r="AJ396" s="75">
        <v>130756</v>
      </c>
      <c r="AK396" s="75">
        <v>0</v>
      </c>
      <c r="AL396" s="75">
        <v>0</v>
      </c>
      <c r="AM396" s="75">
        <v>171521.5</v>
      </c>
      <c r="AN396" s="75">
        <v>0</v>
      </c>
      <c r="AO396" s="75">
        <v>0</v>
      </c>
      <c r="AP396" s="75">
        <v>0</v>
      </c>
      <c r="AQ396" s="75">
        <v>304707.09999999998</v>
      </c>
      <c r="AR396" s="75">
        <v>0</v>
      </c>
      <c r="AS396" s="75">
        <v>0</v>
      </c>
      <c r="AT396" s="75">
        <v>19710</v>
      </c>
      <c r="AU396" s="75">
        <v>517969</v>
      </c>
      <c r="AV396" s="75">
        <v>0</v>
      </c>
      <c r="AW396" s="75">
        <v>42566</v>
      </c>
      <c r="AX396" s="75">
        <v>1277173</v>
      </c>
      <c r="AY396" s="75">
        <v>0</v>
      </c>
      <c r="AZ396" s="75">
        <v>0</v>
      </c>
      <c r="BA396" s="75">
        <v>0</v>
      </c>
      <c r="BB396" s="75">
        <v>1135559</v>
      </c>
      <c r="BC396" s="75">
        <v>0</v>
      </c>
      <c r="BD396" s="75">
        <v>0</v>
      </c>
      <c r="BE396" s="75">
        <v>163546</v>
      </c>
      <c r="BF396" s="75">
        <v>0</v>
      </c>
      <c r="BG396" s="75">
        <v>0</v>
      </c>
      <c r="BH396" s="75">
        <v>0</v>
      </c>
      <c r="BI396" s="75">
        <v>2047796.3</v>
      </c>
      <c r="BJ396" s="75">
        <v>0</v>
      </c>
      <c r="BK396" s="75">
        <v>0</v>
      </c>
      <c r="BL396" s="75">
        <v>0</v>
      </c>
      <c r="BM396" s="75">
        <v>0</v>
      </c>
      <c r="BN396" s="75">
        <v>0</v>
      </c>
      <c r="BO396" s="75">
        <v>0</v>
      </c>
      <c r="BP396" s="75">
        <v>2000</v>
      </c>
      <c r="BQ396" s="75">
        <v>0</v>
      </c>
      <c r="BR396" s="75">
        <v>0</v>
      </c>
      <c r="BS396" s="75">
        <v>0</v>
      </c>
      <c r="BT396" s="75">
        <v>0</v>
      </c>
      <c r="BU396" s="75">
        <v>0</v>
      </c>
      <c r="BV396" s="75">
        <v>0</v>
      </c>
      <c r="BW396" s="75">
        <v>0</v>
      </c>
      <c r="BX396" s="75">
        <v>0</v>
      </c>
      <c r="BY396" s="76">
        <v>125040.40000000001</v>
      </c>
    </row>
    <row r="397" spans="1:77" x14ac:dyDescent="0.2">
      <c r="A397" s="73" t="s">
        <v>43</v>
      </c>
      <c r="B397" s="74" t="s">
        <v>986</v>
      </c>
      <c r="C397" s="73" t="s">
        <v>987</v>
      </c>
      <c r="D397" s="75">
        <v>0</v>
      </c>
      <c r="E397" s="75">
        <v>0</v>
      </c>
      <c r="F397" s="75">
        <v>0</v>
      </c>
      <c r="G397" s="75">
        <v>0</v>
      </c>
      <c r="H397" s="75">
        <v>0</v>
      </c>
      <c r="I397" s="75">
        <v>0</v>
      </c>
      <c r="J397" s="75">
        <v>0</v>
      </c>
      <c r="K397" s="75">
        <v>0</v>
      </c>
      <c r="L397" s="75">
        <v>0</v>
      </c>
      <c r="M397" s="75">
        <v>0</v>
      </c>
      <c r="N397" s="75">
        <v>0</v>
      </c>
      <c r="O397" s="75">
        <v>0</v>
      </c>
      <c r="P397" s="75">
        <v>0</v>
      </c>
      <c r="Q397" s="75">
        <v>0</v>
      </c>
      <c r="R397" s="75">
        <v>0</v>
      </c>
      <c r="S397" s="75">
        <v>0</v>
      </c>
      <c r="T397" s="75">
        <v>0</v>
      </c>
      <c r="U397" s="75">
        <v>0</v>
      </c>
      <c r="V397" s="75">
        <v>0</v>
      </c>
      <c r="W397" s="75">
        <v>0</v>
      </c>
      <c r="X397" s="75">
        <v>0</v>
      </c>
      <c r="Y397" s="75">
        <v>0</v>
      </c>
      <c r="Z397" s="75">
        <v>0</v>
      </c>
      <c r="AA397" s="75">
        <v>0</v>
      </c>
      <c r="AB397" s="75">
        <v>0</v>
      </c>
      <c r="AC397" s="75">
        <v>0</v>
      </c>
      <c r="AD397" s="75">
        <v>0</v>
      </c>
      <c r="AE397" s="75">
        <v>3</v>
      </c>
      <c r="AF397" s="75">
        <v>0</v>
      </c>
      <c r="AG397" s="75">
        <v>0</v>
      </c>
      <c r="AH397" s="75">
        <v>0</v>
      </c>
      <c r="AI397" s="75">
        <v>0</v>
      </c>
      <c r="AJ397" s="75">
        <v>0</v>
      </c>
      <c r="AK397" s="75">
        <v>0</v>
      </c>
      <c r="AL397" s="75">
        <v>0</v>
      </c>
      <c r="AM397" s="75">
        <v>0</v>
      </c>
      <c r="AN397" s="75">
        <v>0</v>
      </c>
      <c r="AO397" s="75">
        <v>0</v>
      </c>
      <c r="AP397" s="75">
        <v>0</v>
      </c>
      <c r="AQ397" s="75">
        <v>0</v>
      </c>
      <c r="AR397" s="75">
        <v>0</v>
      </c>
      <c r="AS397" s="75">
        <v>0</v>
      </c>
      <c r="AT397" s="75">
        <v>0</v>
      </c>
      <c r="AU397" s="75">
        <v>0</v>
      </c>
      <c r="AV397" s="75">
        <v>0</v>
      </c>
      <c r="AW397" s="75">
        <v>0</v>
      </c>
      <c r="AX397" s="75">
        <v>0</v>
      </c>
      <c r="AY397" s="75">
        <v>0</v>
      </c>
      <c r="AZ397" s="75">
        <v>0</v>
      </c>
      <c r="BA397" s="75">
        <v>0</v>
      </c>
      <c r="BB397" s="75">
        <v>0</v>
      </c>
      <c r="BC397" s="75">
        <v>0</v>
      </c>
      <c r="BD397" s="75">
        <v>0</v>
      </c>
      <c r="BE397" s="75">
        <v>0</v>
      </c>
      <c r="BF397" s="75">
        <v>0</v>
      </c>
      <c r="BG397" s="75">
        <v>0</v>
      </c>
      <c r="BH397" s="75">
        <v>0</v>
      </c>
      <c r="BI397" s="75">
        <v>0</v>
      </c>
      <c r="BJ397" s="75">
        <v>0</v>
      </c>
      <c r="BK397" s="75">
        <v>0</v>
      </c>
      <c r="BL397" s="75">
        <v>0</v>
      </c>
      <c r="BM397" s="75">
        <v>0</v>
      </c>
      <c r="BN397" s="75">
        <v>0</v>
      </c>
      <c r="BO397" s="75">
        <v>0</v>
      </c>
      <c r="BP397" s="75">
        <v>0</v>
      </c>
      <c r="BQ397" s="75">
        <v>0</v>
      </c>
      <c r="BR397" s="75">
        <v>0</v>
      </c>
      <c r="BS397" s="75">
        <v>0</v>
      </c>
      <c r="BT397" s="75">
        <v>0</v>
      </c>
      <c r="BU397" s="75">
        <v>0</v>
      </c>
      <c r="BV397" s="75">
        <v>0</v>
      </c>
      <c r="BW397" s="75">
        <v>0</v>
      </c>
      <c r="BX397" s="75">
        <v>0</v>
      </c>
      <c r="BY397" s="76">
        <v>1858</v>
      </c>
    </row>
    <row r="398" spans="1:77" x14ac:dyDescent="0.2">
      <c r="A398" s="73" t="s">
        <v>43</v>
      </c>
      <c r="B398" s="74" t="s">
        <v>988</v>
      </c>
      <c r="C398" s="73" t="s">
        <v>989</v>
      </c>
      <c r="D398" s="87">
        <v>0</v>
      </c>
      <c r="E398" s="87">
        <v>0</v>
      </c>
      <c r="F398" s="87">
        <v>0</v>
      </c>
      <c r="G398" s="87">
        <v>0</v>
      </c>
      <c r="H398" s="87">
        <v>0</v>
      </c>
      <c r="I398" s="87">
        <v>0</v>
      </c>
      <c r="J398" s="87">
        <v>0</v>
      </c>
      <c r="K398" s="87">
        <v>0</v>
      </c>
      <c r="L398" s="87">
        <v>0</v>
      </c>
      <c r="M398" s="87">
        <v>0</v>
      </c>
      <c r="N398" s="87">
        <v>0</v>
      </c>
      <c r="O398" s="87">
        <v>0</v>
      </c>
      <c r="P398" s="87">
        <v>0</v>
      </c>
      <c r="Q398" s="87">
        <v>0</v>
      </c>
      <c r="R398" s="87">
        <v>0</v>
      </c>
      <c r="S398" s="87">
        <v>0</v>
      </c>
      <c r="T398" s="87">
        <v>0</v>
      </c>
      <c r="U398" s="87">
        <v>0</v>
      </c>
      <c r="V398" s="87">
        <v>0</v>
      </c>
      <c r="W398" s="87">
        <v>0</v>
      </c>
      <c r="X398" s="87">
        <v>0</v>
      </c>
      <c r="Y398" s="87">
        <v>0</v>
      </c>
      <c r="Z398" s="87">
        <v>0</v>
      </c>
      <c r="AA398" s="87">
        <v>0</v>
      </c>
      <c r="AB398" s="87">
        <v>0</v>
      </c>
      <c r="AC398" s="87">
        <v>0</v>
      </c>
      <c r="AD398" s="87">
        <v>0</v>
      </c>
      <c r="AE398" s="87">
        <v>0</v>
      </c>
      <c r="AF398" s="87">
        <v>0</v>
      </c>
      <c r="AG398" s="87">
        <v>0</v>
      </c>
      <c r="AH398" s="87">
        <v>0</v>
      </c>
      <c r="AI398" s="87">
        <v>0</v>
      </c>
      <c r="AJ398" s="87">
        <v>0</v>
      </c>
      <c r="AK398" s="87">
        <v>0</v>
      </c>
      <c r="AL398" s="87">
        <v>0</v>
      </c>
      <c r="AM398" s="87">
        <v>0</v>
      </c>
      <c r="AN398" s="87">
        <v>0</v>
      </c>
      <c r="AO398" s="87">
        <v>0</v>
      </c>
      <c r="AP398" s="87">
        <v>0</v>
      </c>
      <c r="AQ398" s="87">
        <v>0</v>
      </c>
      <c r="AR398" s="87">
        <v>0</v>
      </c>
      <c r="AS398" s="87">
        <v>0</v>
      </c>
      <c r="AT398" s="87">
        <v>0</v>
      </c>
      <c r="AU398" s="87">
        <v>0</v>
      </c>
      <c r="AV398" s="87">
        <v>0</v>
      </c>
      <c r="AW398" s="87">
        <v>0</v>
      </c>
      <c r="AX398" s="87">
        <v>0</v>
      </c>
      <c r="AY398" s="87">
        <v>0</v>
      </c>
      <c r="AZ398" s="87">
        <v>0</v>
      </c>
      <c r="BA398" s="87">
        <v>0</v>
      </c>
      <c r="BB398" s="87">
        <v>0</v>
      </c>
      <c r="BC398" s="87">
        <v>0</v>
      </c>
      <c r="BD398" s="87">
        <v>0</v>
      </c>
      <c r="BE398" s="87">
        <v>0</v>
      </c>
      <c r="BF398" s="87">
        <v>0</v>
      </c>
      <c r="BG398" s="87">
        <v>0</v>
      </c>
      <c r="BH398" s="87">
        <v>0</v>
      </c>
      <c r="BI398" s="87">
        <v>0</v>
      </c>
      <c r="BJ398" s="87">
        <v>0</v>
      </c>
      <c r="BK398" s="87">
        <v>0</v>
      </c>
      <c r="BL398" s="87">
        <v>0</v>
      </c>
      <c r="BM398" s="87">
        <v>0</v>
      </c>
      <c r="BN398" s="87">
        <v>0</v>
      </c>
      <c r="BO398" s="87">
        <v>0</v>
      </c>
      <c r="BP398" s="87">
        <v>0</v>
      </c>
      <c r="BQ398" s="87">
        <v>0</v>
      </c>
      <c r="BR398" s="87">
        <v>0</v>
      </c>
      <c r="BS398" s="87">
        <v>0</v>
      </c>
      <c r="BT398" s="87">
        <v>0</v>
      </c>
      <c r="BU398" s="87">
        <v>0</v>
      </c>
      <c r="BV398" s="87">
        <v>0</v>
      </c>
      <c r="BW398" s="87">
        <v>0</v>
      </c>
      <c r="BX398" s="87">
        <v>0</v>
      </c>
      <c r="BY398" s="76">
        <v>103463</v>
      </c>
    </row>
    <row r="399" spans="1:77" x14ac:dyDescent="0.2">
      <c r="A399" s="73" t="s">
        <v>43</v>
      </c>
      <c r="B399" s="74" t="s">
        <v>990</v>
      </c>
      <c r="C399" s="73" t="s">
        <v>991</v>
      </c>
      <c r="D399" s="87">
        <v>0</v>
      </c>
      <c r="E399" s="87">
        <v>0</v>
      </c>
      <c r="F399" s="87">
        <v>0</v>
      </c>
      <c r="G399" s="87">
        <v>0</v>
      </c>
      <c r="H399" s="87">
        <v>0</v>
      </c>
      <c r="I399" s="87">
        <v>0</v>
      </c>
      <c r="J399" s="87">
        <v>0</v>
      </c>
      <c r="K399" s="87">
        <v>0</v>
      </c>
      <c r="L399" s="87">
        <v>0</v>
      </c>
      <c r="M399" s="87">
        <v>0</v>
      </c>
      <c r="N399" s="87">
        <v>0</v>
      </c>
      <c r="O399" s="87">
        <v>0</v>
      </c>
      <c r="P399" s="87">
        <v>0</v>
      </c>
      <c r="Q399" s="87">
        <v>0</v>
      </c>
      <c r="R399" s="87">
        <v>0</v>
      </c>
      <c r="S399" s="87">
        <v>0</v>
      </c>
      <c r="T399" s="87">
        <v>0</v>
      </c>
      <c r="U399" s="87">
        <v>0</v>
      </c>
      <c r="V399" s="87">
        <v>0</v>
      </c>
      <c r="W399" s="87">
        <v>0</v>
      </c>
      <c r="X399" s="87">
        <v>0</v>
      </c>
      <c r="Y399" s="87">
        <v>0</v>
      </c>
      <c r="Z399" s="87">
        <v>0</v>
      </c>
      <c r="AA399" s="87">
        <v>0</v>
      </c>
      <c r="AB399" s="87">
        <v>0</v>
      </c>
      <c r="AC399" s="87">
        <v>0</v>
      </c>
      <c r="AD399" s="87">
        <v>0</v>
      </c>
      <c r="AE399" s="87">
        <v>0</v>
      </c>
      <c r="AF399" s="87">
        <v>0</v>
      </c>
      <c r="AG399" s="87">
        <v>0</v>
      </c>
      <c r="AH399" s="87">
        <v>0</v>
      </c>
      <c r="AI399" s="87">
        <v>0</v>
      </c>
      <c r="AJ399" s="87">
        <v>0</v>
      </c>
      <c r="AK399" s="87">
        <v>0</v>
      </c>
      <c r="AL399" s="87">
        <v>0</v>
      </c>
      <c r="AM399" s="87">
        <v>0</v>
      </c>
      <c r="AN399" s="87">
        <v>0</v>
      </c>
      <c r="AO399" s="87">
        <v>0</v>
      </c>
      <c r="AP399" s="87">
        <v>0</v>
      </c>
      <c r="AQ399" s="87">
        <v>0</v>
      </c>
      <c r="AR399" s="87">
        <v>0</v>
      </c>
      <c r="AS399" s="87">
        <v>0</v>
      </c>
      <c r="AT399" s="87">
        <v>0</v>
      </c>
      <c r="AU399" s="87">
        <v>0</v>
      </c>
      <c r="AV399" s="87">
        <v>0</v>
      </c>
      <c r="AW399" s="87">
        <v>0</v>
      </c>
      <c r="AX399" s="87">
        <v>0</v>
      </c>
      <c r="AY399" s="87">
        <v>0</v>
      </c>
      <c r="AZ399" s="87">
        <v>0</v>
      </c>
      <c r="BA399" s="87">
        <v>0</v>
      </c>
      <c r="BB399" s="87">
        <v>0</v>
      </c>
      <c r="BC399" s="87">
        <v>0</v>
      </c>
      <c r="BD399" s="87">
        <v>0</v>
      </c>
      <c r="BE399" s="87">
        <v>0</v>
      </c>
      <c r="BF399" s="87">
        <v>0</v>
      </c>
      <c r="BG399" s="87">
        <v>0</v>
      </c>
      <c r="BH399" s="87">
        <v>0</v>
      </c>
      <c r="BI399" s="87">
        <v>0</v>
      </c>
      <c r="BJ399" s="87">
        <v>0</v>
      </c>
      <c r="BK399" s="87">
        <v>0</v>
      </c>
      <c r="BL399" s="87">
        <v>0</v>
      </c>
      <c r="BM399" s="87">
        <v>0</v>
      </c>
      <c r="BN399" s="87">
        <v>0</v>
      </c>
      <c r="BO399" s="87">
        <v>0</v>
      </c>
      <c r="BP399" s="87">
        <v>0</v>
      </c>
      <c r="BQ399" s="87">
        <v>0</v>
      </c>
      <c r="BR399" s="87">
        <v>0</v>
      </c>
      <c r="BS399" s="87">
        <v>0</v>
      </c>
      <c r="BT399" s="87">
        <v>0</v>
      </c>
      <c r="BU399" s="87">
        <v>0</v>
      </c>
      <c r="BV399" s="87">
        <v>0</v>
      </c>
      <c r="BW399" s="87">
        <v>0</v>
      </c>
      <c r="BX399" s="87">
        <v>0</v>
      </c>
      <c r="BY399" s="76">
        <v>507044.72000000003</v>
      </c>
    </row>
    <row r="400" spans="1:77" x14ac:dyDescent="0.2">
      <c r="A400" s="73" t="s">
        <v>43</v>
      </c>
      <c r="B400" s="74" t="s">
        <v>992</v>
      </c>
      <c r="C400" s="73" t="s">
        <v>993</v>
      </c>
      <c r="D400" s="87">
        <v>0</v>
      </c>
      <c r="E400" s="87">
        <v>0</v>
      </c>
      <c r="F400" s="87">
        <v>0</v>
      </c>
      <c r="G400" s="87">
        <v>0</v>
      </c>
      <c r="H400" s="87">
        <v>0</v>
      </c>
      <c r="I400" s="87">
        <v>0</v>
      </c>
      <c r="J400" s="87">
        <v>0</v>
      </c>
      <c r="K400" s="87">
        <v>0</v>
      </c>
      <c r="L400" s="87">
        <v>0</v>
      </c>
      <c r="M400" s="87">
        <v>0</v>
      </c>
      <c r="N400" s="87">
        <v>0</v>
      </c>
      <c r="O400" s="87">
        <v>0</v>
      </c>
      <c r="P400" s="87">
        <v>0</v>
      </c>
      <c r="Q400" s="87">
        <v>0</v>
      </c>
      <c r="R400" s="87">
        <v>0</v>
      </c>
      <c r="S400" s="87">
        <v>0</v>
      </c>
      <c r="T400" s="87">
        <v>0</v>
      </c>
      <c r="U400" s="87">
        <v>0</v>
      </c>
      <c r="V400" s="87">
        <v>0</v>
      </c>
      <c r="W400" s="87">
        <v>0</v>
      </c>
      <c r="X400" s="87">
        <v>0</v>
      </c>
      <c r="Y400" s="87">
        <v>0</v>
      </c>
      <c r="Z400" s="87">
        <v>0</v>
      </c>
      <c r="AA400" s="87">
        <v>0</v>
      </c>
      <c r="AB400" s="87">
        <v>0</v>
      </c>
      <c r="AC400" s="87">
        <v>0</v>
      </c>
      <c r="AD400" s="87">
        <v>0</v>
      </c>
      <c r="AE400" s="87">
        <v>0</v>
      </c>
      <c r="AF400" s="87">
        <v>0</v>
      </c>
      <c r="AG400" s="87">
        <v>0</v>
      </c>
      <c r="AH400" s="87">
        <v>0</v>
      </c>
      <c r="AI400" s="87">
        <v>0</v>
      </c>
      <c r="AJ400" s="87">
        <v>0</v>
      </c>
      <c r="AK400" s="87">
        <v>0</v>
      </c>
      <c r="AL400" s="87">
        <v>0</v>
      </c>
      <c r="AM400" s="87">
        <v>0</v>
      </c>
      <c r="AN400" s="87">
        <v>0</v>
      </c>
      <c r="AO400" s="87">
        <v>0</v>
      </c>
      <c r="AP400" s="87">
        <v>0</v>
      </c>
      <c r="AQ400" s="87">
        <v>0</v>
      </c>
      <c r="AR400" s="87">
        <v>0</v>
      </c>
      <c r="AS400" s="87">
        <v>0</v>
      </c>
      <c r="AT400" s="87">
        <v>0</v>
      </c>
      <c r="AU400" s="87">
        <v>0</v>
      </c>
      <c r="AV400" s="87">
        <v>0</v>
      </c>
      <c r="AW400" s="87">
        <v>0</v>
      </c>
      <c r="AX400" s="87">
        <v>0</v>
      </c>
      <c r="AY400" s="87">
        <v>0</v>
      </c>
      <c r="AZ400" s="87">
        <v>0</v>
      </c>
      <c r="BA400" s="87">
        <v>0</v>
      </c>
      <c r="BB400" s="87">
        <v>0</v>
      </c>
      <c r="BC400" s="87">
        <v>0</v>
      </c>
      <c r="BD400" s="87">
        <v>0</v>
      </c>
      <c r="BE400" s="87">
        <v>0</v>
      </c>
      <c r="BF400" s="87">
        <v>0</v>
      </c>
      <c r="BG400" s="87">
        <v>0</v>
      </c>
      <c r="BH400" s="87">
        <v>0</v>
      </c>
      <c r="BI400" s="87">
        <v>0</v>
      </c>
      <c r="BJ400" s="87">
        <v>0</v>
      </c>
      <c r="BK400" s="87">
        <v>0</v>
      </c>
      <c r="BL400" s="87">
        <v>0</v>
      </c>
      <c r="BM400" s="87">
        <v>0</v>
      </c>
      <c r="BN400" s="87">
        <v>0</v>
      </c>
      <c r="BO400" s="87">
        <v>0</v>
      </c>
      <c r="BP400" s="87">
        <v>0</v>
      </c>
      <c r="BQ400" s="87">
        <v>0</v>
      </c>
      <c r="BR400" s="87">
        <v>0</v>
      </c>
      <c r="BS400" s="87">
        <v>0</v>
      </c>
      <c r="BT400" s="87">
        <v>0</v>
      </c>
      <c r="BU400" s="87">
        <v>0</v>
      </c>
      <c r="BV400" s="87">
        <v>0</v>
      </c>
      <c r="BW400" s="87">
        <v>0</v>
      </c>
      <c r="BX400" s="87">
        <v>0</v>
      </c>
      <c r="BY400" s="76">
        <v>148233.04999999999</v>
      </c>
    </row>
    <row r="401" spans="1:77" x14ac:dyDescent="0.2">
      <c r="A401" s="73" t="s">
        <v>43</v>
      </c>
      <c r="B401" s="74" t="s">
        <v>994</v>
      </c>
      <c r="C401" s="73" t="s">
        <v>995</v>
      </c>
      <c r="D401" s="87">
        <v>0</v>
      </c>
      <c r="E401" s="87">
        <v>0</v>
      </c>
      <c r="F401" s="87">
        <v>0</v>
      </c>
      <c r="G401" s="87">
        <v>0</v>
      </c>
      <c r="H401" s="87">
        <v>0</v>
      </c>
      <c r="I401" s="87">
        <v>0</v>
      </c>
      <c r="J401" s="87">
        <v>0</v>
      </c>
      <c r="K401" s="87">
        <v>0</v>
      </c>
      <c r="L401" s="87">
        <v>0</v>
      </c>
      <c r="M401" s="87">
        <v>0</v>
      </c>
      <c r="N401" s="87">
        <v>0</v>
      </c>
      <c r="O401" s="87">
        <v>0</v>
      </c>
      <c r="P401" s="87">
        <v>0</v>
      </c>
      <c r="Q401" s="87">
        <v>0</v>
      </c>
      <c r="R401" s="87">
        <v>0</v>
      </c>
      <c r="S401" s="87">
        <v>0</v>
      </c>
      <c r="T401" s="87">
        <v>0</v>
      </c>
      <c r="U401" s="87">
        <v>0</v>
      </c>
      <c r="V401" s="87">
        <v>0</v>
      </c>
      <c r="W401" s="87">
        <v>0</v>
      </c>
      <c r="X401" s="87">
        <v>0</v>
      </c>
      <c r="Y401" s="87">
        <v>0</v>
      </c>
      <c r="Z401" s="87">
        <v>0</v>
      </c>
      <c r="AA401" s="87">
        <v>0</v>
      </c>
      <c r="AB401" s="87">
        <v>0</v>
      </c>
      <c r="AC401" s="87">
        <v>0</v>
      </c>
      <c r="AD401" s="87">
        <v>0</v>
      </c>
      <c r="AE401" s="87">
        <v>0</v>
      </c>
      <c r="AF401" s="87">
        <v>0</v>
      </c>
      <c r="AG401" s="87">
        <v>0</v>
      </c>
      <c r="AH401" s="87">
        <v>0</v>
      </c>
      <c r="AI401" s="87">
        <v>0</v>
      </c>
      <c r="AJ401" s="87">
        <v>0</v>
      </c>
      <c r="AK401" s="87">
        <v>0</v>
      </c>
      <c r="AL401" s="87">
        <v>0</v>
      </c>
      <c r="AM401" s="87">
        <v>0</v>
      </c>
      <c r="AN401" s="87">
        <v>0</v>
      </c>
      <c r="AO401" s="87">
        <v>0</v>
      </c>
      <c r="AP401" s="87">
        <v>0</v>
      </c>
      <c r="AQ401" s="87">
        <v>0</v>
      </c>
      <c r="AR401" s="87">
        <v>0</v>
      </c>
      <c r="AS401" s="87">
        <v>0</v>
      </c>
      <c r="AT401" s="87">
        <v>0</v>
      </c>
      <c r="AU401" s="87">
        <v>0</v>
      </c>
      <c r="AV401" s="87">
        <v>0</v>
      </c>
      <c r="AW401" s="87">
        <v>0</v>
      </c>
      <c r="AX401" s="87">
        <v>0</v>
      </c>
      <c r="AY401" s="87">
        <v>0</v>
      </c>
      <c r="AZ401" s="87">
        <v>0</v>
      </c>
      <c r="BA401" s="87">
        <v>0</v>
      </c>
      <c r="BB401" s="87">
        <v>0</v>
      </c>
      <c r="BC401" s="87">
        <v>0</v>
      </c>
      <c r="BD401" s="87">
        <v>0</v>
      </c>
      <c r="BE401" s="87">
        <v>0</v>
      </c>
      <c r="BF401" s="87">
        <v>0</v>
      </c>
      <c r="BG401" s="87">
        <v>0</v>
      </c>
      <c r="BH401" s="87">
        <v>0</v>
      </c>
      <c r="BI401" s="87">
        <v>0</v>
      </c>
      <c r="BJ401" s="87">
        <v>0</v>
      </c>
      <c r="BK401" s="87">
        <v>0</v>
      </c>
      <c r="BL401" s="87">
        <v>0</v>
      </c>
      <c r="BM401" s="87">
        <v>0</v>
      </c>
      <c r="BN401" s="87">
        <v>0</v>
      </c>
      <c r="BO401" s="87">
        <v>0</v>
      </c>
      <c r="BP401" s="87">
        <v>0</v>
      </c>
      <c r="BQ401" s="87">
        <v>0</v>
      </c>
      <c r="BR401" s="87">
        <v>0</v>
      </c>
      <c r="BS401" s="87">
        <v>0</v>
      </c>
      <c r="BT401" s="87">
        <v>0</v>
      </c>
      <c r="BU401" s="87">
        <v>0</v>
      </c>
      <c r="BV401" s="87">
        <v>0</v>
      </c>
      <c r="BW401" s="87">
        <v>0</v>
      </c>
      <c r="BX401" s="87">
        <v>0</v>
      </c>
      <c r="BY401" s="76">
        <v>35108793.569999993</v>
      </c>
    </row>
    <row r="402" spans="1:77" x14ac:dyDescent="0.2">
      <c r="A402" s="73" t="s">
        <v>43</v>
      </c>
      <c r="B402" s="74" t="s">
        <v>996</v>
      </c>
      <c r="C402" s="73" t="s">
        <v>997</v>
      </c>
      <c r="D402" s="75">
        <v>0</v>
      </c>
      <c r="E402" s="75">
        <v>0</v>
      </c>
      <c r="F402" s="75">
        <v>0</v>
      </c>
      <c r="G402" s="75">
        <v>0</v>
      </c>
      <c r="H402" s="75">
        <v>0</v>
      </c>
      <c r="I402" s="75">
        <v>0</v>
      </c>
      <c r="J402" s="75">
        <v>0</v>
      </c>
      <c r="K402" s="75">
        <v>0</v>
      </c>
      <c r="L402" s="75">
        <v>0</v>
      </c>
      <c r="M402" s="75">
        <v>0</v>
      </c>
      <c r="N402" s="75">
        <v>0</v>
      </c>
      <c r="O402" s="75">
        <v>0</v>
      </c>
      <c r="P402" s="75">
        <v>0</v>
      </c>
      <c r="Q402" s="75">
        <v>0</v>
      </c>
      <c r="R402" s="75">
        <v>0</v>
      </c>
      <c r="S402" s="75">
        <v>0</v>
      </c>
      <c r="T402" s="75">
        <v>0</v>
      </c>
      <c r="U402" s="75">
        <v>0</v>
      </c>
      <c r="V402" s="75">
        <v>0</v>
      </c>
      <c r="W402" s="75">
        <v>0</v>
      </c>
      <c r="X402" s="75">
        <v>0</v>
      </c>
      <c r="Y402" s="75">
        <v>0</v>
      </c>
      <c r="Z402" s="75">
        <v>0</v>
      </c>
      <c r="AA402" s="75">
        <v>0</v>
      </c>
      <c r="AB402" s="75">
        <v>0</v>
      </c>
      <c r="AC402" s="75">
        <v>0</v>
      </c>
      <c r="AD402" s="75">
        <v>0</v>
      </c>
      <c r="AE402" s="75">
        <v>1</v>
      </c>
      <c r="AF402" s="75">
        <v>0</v>
      </c>
      <c r="AG402" s="75">
        <v>0</v>
      </c>
      <c r="AH402" s="75">
        <v>0</v>
      </c>
      <c r="AI402" s="75">
        <v>0</v>
      </c>
      <c r="AJ402" s="75">
        <v>0</v>
      </c>
      <c r="AK402" s="75">
        <v>0</v>
      </c>
      <c r="AL402" s="75">
        <v>0</v>
      </c>
      <c r="AM402" s="75">
        <v>0</v>
      </c>
      <c r="AN402" s="75">
        <v>0</v>
      </c>
      <c r="AO402" s="75">
        <v>0</v>
      </c>
      <c r="AP402" s="75">
        <v>0</v>
      </c>
      <c r="AQ402" s="75">
        <v>1</v>
      </c>
      <c r="AR402" s="75">
        <v>0</v>
      </c>
      <c r="AS402" s="75">
        <v>0</v>
      </c>
      <c r="AT402" s="75">
        <v>0</v>
      </c>
      <c r="AU402" s="75">
        <v>0</v>
      </c>
      <c r="AV402" s="75">
        <v>0</v>
      </c>
      <c r="AW402" s="75">
        <v>0</v>
      </c>
      <c r="AX402" s="75">
        <v>0</v>
      </c>
      <c r="AY402" s="75">
        <v>0</v>
      </c>
      <c r="AZ402" s="75">
        <v>0</v>
      </c>
      <c r="BA402" s="75">
        <v>0</v>
      </c>
      <c r="BB402" s="75">
        <v>0</v>
      </c>
      <c r="BC402" s="75">
        <v>0</v>
      </c>
      <c r="BD402" s="75">
        <v>0</v>
      </c>
      <c r="BE402" s="75">
        <v>0</v>
      </c>
      <c r="BF402" s="75">
        <v>0</v>
      </c>
      <c r="BG402" s="75">
        <v>0</v>
      </c>
      <c r="BH402" s="75">
        <v>0</v>
      </c>
      <c r="BI402" s="75">
        <v>0</v>
      </c>
      <c r="BJ402" s="75">
        <v>0</v>
      </c>
      <c r="BK402" s="75">
        <v>0</v>
      </c>
      <c r="BL402" s="75">
        <v>0</v>
      </c>
      <c r="BM402" s="75">
        <v>0</v>
      </c>
      <c r="BN402" s="75">
        <v>0</v>
      </c>
      <c r="BO402" s="75">
        <v>0</v>
      </c>
      <c r="BP402" s="75">
        <v>0</v>
      </c>
      <c r="BQ402" s="75">
        <v>0</v>
      </c>
      <c r="BR402" s="75">
        <v>0</v>
      </c>
      <c r="BS402" s="75">
        <v>0</v>
      </c>
      <c r="BT402" s="75">
        <v>0</v>
      </c>
      <c r="BU402" s="75">
        <v>0</v>
      </c>
      <c r="BV402" s="75">
        <v>0</v>
      </c>
      <c r="BW402" s="75">
        <v>0</v>
      </c>
      <c r="BX402" s="75">
        <v>0</v>
      </c>
      <c r="BY402" s="76">
        <v>16597618.369999999</v>
      </c>
    </row>
    <row r="403" spans="1:77" x14ac:dyDescent="0.2">
      <c r="A403" s="73" t="s">
        <v>43</v>
      </c>
      <c r="B403" s="74" t="s">
        <v>998</v>
      </c>
      <c r="C403" s="73" t="s">
        <v>999</v>
      </c>
      <c r="D403" s="75">
        <v>0</v>
      </c>
      <c r="E403" s="75">
        <v>0</v>
      </c>
      <c r="F403" s="75">
        <v>0</v>
      </c>
      <c r="G403" s="75">
        <v>0</v>
      </c>
      <c r="H403" s="75">
        <v>0</v>
      </c>
      <c r="I403" s="75">
        <v>0</v>
      </c>
      <c r="J403" s="75">
        <v>0</v>
      </c>
      <c r="K403" s="75">
        <v>0</v>
      </c>
      <c r="L403" s="75">
        <v>0</v>
      </c>
      <c r="M403" s="75">
        <v>3</v>
      </c>
      <c r="N403" s="75">
        <v>0</v>
      </c>
      <c r="O403" s="75">
        <v>0</v>
      </c>
      <c r="P403" s="75">
        <v>0</v>
      </c>
      <c r="Q403" s="75">
        <v>0</v>
      </c>
      <c r="R403" s="75">
        <v>0</v>
      </c>
      <c r="S403" s="75">
        <v>0</v>
      </c>
      <c r="T403" s="75">
        <v>0</v>
      </c>
      <c r="U403" s="75">
        <v>0</v>
      </c>
      <c r="V403" s="75">
        <v>0</v>
      </c>
      <c r="W403" s="75">
        <v>0</v>
      </c>
      <c r="X403" s="75">
        <v>0</v>
      </c>
      <c r="Y403" s="75">
        <v>0</v>
      </c>
      <c r="Z403" s="75">
        <v>0</v>
      </c>
      <c r="AA403" s="75">
        <v>0</v>
      </c>
      <c r="AB403" s="75">
        <v>0</v>
      </c>
      <c r="AC403" s="75">
        <v>0</v>
      </c>
      <c r="AD403" s="75">
        <v>0</v>
      </c>
      <c r="AE403" s="75">
        <v>0</v>
      </c>
      <c r="AF403" s="75">
        <v>0</v>
      </c>
      <c r="AG403" s="75">
        <v>0</v>
      </c>
      <c r="AH403" s="75">
        <v>0</v>
      </c>
      <c r="AI403" s="75">
        <v>0</v>
      </c>
      <c r="AJ403" s="75">
        <v>0</v>
      </c>
      <c r="AK403" s="75">
        <v>0</v>
      </c>
      <c r="AL403" s="75">
        <v>0</v>
      </c>
      <c r="AM403" s="75">
        <v>0</v>
      </c>
      <c r="AN403" s="75">
        <v>0</v>
      </c>
      <c r="AO403" s="75">
        <v>0</v>
      </c>
      <c r="AP403" s="75">
        <v>0</v>
      </c>
      <c r="AQ403" s="75">
        <v>0</v>
      </c>
      <c r="AR403" s="75">
        <v>0</v>
      </c>
      <c r="AS403" s="75">
        <v>0</v>
      </c>
      <c r="AT403" s="75">
        <v>0</v>
      </c>
      <c r="AU403" s="75">
        <v>0</v>
      </c>
      <c r="AV403" s="75">
        <v>0</v>
      </c>
      <c r="AW403" s="75">
        <v>0</v>
      </c>
      <c r="AX403" s="75">
        <v>0</v>
      </c>
      <c r="AY403" s="75">
        <v>0</v>
      </c>
      <c r="AZ403" s="75">
        <v>1</v>
      </c>
      <c r="BA403" s="75">
        <v>0</v>
      </c>
      <c r="BB403" s="75">
        <v>0</v>
      </c>
      <c r="BC403" s="75">
        <v>0</v>
      </c>
      <c r="BD403" s="75">
        <v>0</v>
      </c>
      <c r="BE403" s="75">
        <v>0</v>
      </c>
      <c r="BF403" s="75">
        <v>0</v>
      </c>
      <c r="BG403" s="75">
        <v>0</v>
      </c>
      <c r="BH403" s="75">
        <v>0</v>
      </c>
      <c r="BI403" s="75">
        <v>0</v>
      </c>
      <c r="BJ403" s="75">
        <v>0</v>
      </c>
      <c r="BK403" s="75">
        <v>0</v>
      </c>
      <c r="BL403" s="75">
        <v>0</v>
      </c>
      <c r="BM403" s="75">
        <v>0</v>
      </c>
      <c r="BN403" s="75">
        <v>0</v>
      </c>
      <c r="BO403" s="75">
        <v>0</v>
      </c>
      <c r="BP403" s="75">
        <v>0</v>
      </c>
      <c r="BQ403" s="75">
        <v>0</v>
      </c>
      <c r="BR403" s="75">
        <v>0</v>
      </c>
      <c r="BS403" s="75">
        <v>0</v>
      </c>
      <c r="BT403" s="75">
        <v>0</v>
      </c>
      <c r="BU403" s="75">
        <v>0</v>
      </c>
      <c r="BV403" s="75">
        <v>0</v>
      </c>
      <c r="BW403" s="75">
        <v>0</v>
      </c>
      <c r="BX403" s="75">
        <v>0</v>
      </c>
      <c r="BY403" s="76">
        <v>14145130.109999999</v>
      </c>
    </row>
    <row r="404" spans="1:77" x14ac:dyDescent="0.2">
      <c r="A404" s="73" t="s">
        <v>43</v>
      </c>
      <c r="B404" s="74" t="s">
        <v>1000</v>
      </c>
      <c r="C404" s="73" t="s">
        <v>1001</v>
      </c>
      <c r="D404" s="75">
        <v>0</v>
      </c>
      <c r="E404" s="75">
        <v>0</v>
      </c>
      <c r="F404" s="75">
        <v>0</v>
      </c>
      <c r="G404" s="75">
        <v>0</v>
      </c>
      <c r="H404" s="75">
        <v>0</v>
      </c>
      <c r="I404" s="75">
        <v>0</v>
      </c>
      <c r="J404" s="75">
        <v>0</v>
      </c>
      <c r="K404" s="75">
        <v>0</v>
      </c>
      <c r="L404" s="75">
        <v>0</v>
      </c>
      <c r="M404" s="75">
        <v>0</v>
      </c>
      <c r="N404" s="75">
        <v>0</v>
      </c>
      <c r="O404" s="75">
        <v>0</v>
      </c>
      <c r="P404" s="75">
        <v>0</v>
      </c>
      <c r="Q404" s="75">
        <v>0</v>
      </c>
      <c r="R404" s="75">
        <v>0</v>
      </c>
      <c r="S404" s="75">
        <v>0</v>
      </c>
      <c r="T404" s="75">
        <v>0</v>
      </c>
      <c r="U404" s="75">
        <v>0</v>
      </c>
      <c r="V404" s="75">
        <v>0</v>
      </c>
      <c r="W404" s="75">
        <v>0</v>
      </c>
      <c r="X404" s="75">
        <v>0</v>
      </c>
      <c r="Y404" s="75">
        <v>0</v>
      </c>
      <c r="Z404" s="75">
        <v>0</v>
      </c>
      <c r="AA404" s="75">
        <v>0</v>
      </c>
      <c r="AB404" s="75">
        <v>0</v>
      </c>
      <c r="AC404" s="75">
        <v>0</v>
      </c>
      <c r="AD404" s="75">
        <v>0</v>
      </c>
      <c r="AE404" s="75">
        <v>0</v>
      </c>
      <c r="AF404" s="75">
        <v>0</v>
      </c>
      <c r="AG404" s="75">
        <v>0</v>
      </c>
      <c r="AH404" s="75">
        <v>0</v>
      </c>
      <c r="AI404" s="75">
        <v>0</v>
      </c>
      <c r="AJ404" s="75">
        <v>0</v>
      </c>
      <c r="AK404" s="75">
        <v>0</v>
      </c>
      <c r="AL404" s="75">
        <v>0</v>
      </c>
      <c r="AM404" s="75">
        <v>0</v>
      </c>
      <c r="AN404" s="75">
        <v>0</v>
      </c>
      <c r="AO404" s="75">
        <v>0</v>
      </c>
      <c r="AP404" s="75">
        <v>0</v>
      </c>
      <c r="AQ404" s="75">
        <v>21151.599999999999</v>
      </c>
      <c r="AR404" s="75">
        <v>0</v>
      </c>
      <c r="AS404" s="75">
        <v>0</v>
      </c>
      <c r="AT404" s="75">
        <v>0</v>
      </c>
      <c r="AU404" s="75">
        <v>0</v>
      </c>
      <c r="AV404" s="75">
        <v>0</v>
      </c>
      <c r="AW404" s="75">
        <v>0</v>
      </c>
      <c r="AX404" s="75">
        <v>0</v>
      </c>
      <c r="AY404" s="75">
        <v>0</v>
      </c>
      <c r="AZ404" s="75">
        <v>0</v>
      </c>
      <c r="BA404" s="75">
        <v>0</v>
      </c>
      <c r="BB404" s="75">
        <v>0</v>
      </c>
      <c r="BC404" s="75">
        <v>0</v>
      </c>
      <c r="BD404" s="75">
        <v>0</v>
      </c>
      <c r="BE404" s="75">
        <v>0</v>
      </c>
      <c r="BF404" s="75">
        <v>0</v>
      </c>
      <c r="BG404" s="75">
        <v>0</v>
      </c>
      <c r="BH404" s="75">
        <v>0</v>
      </c>
      <c r="BI404" s="75">
        <v>0</v>
      </c>
      <c r="BJ404" s="75">
        <v>0</v>
      </c>
      <c r="BK404" s="75">
        <v>0</v>
      </c>
      <c r="BL404" s="75">
        <v>0</v>
      </c>
      <c r="BM404" s="75">
        <v>0</v>
      </c>
      <c r="BN404" s="75">
        <v>0</v>
      </c>
      <c r="BO404" s="75">
        <v>0</v>
      </c>
      <c r="BP404" s="75">
        <v>0</v>
      </c>
      <c r="BQ404" s="75">
        <v>0</v>
      </c>
      <c r="BR404" s="75">
        <v>0</v>
      </c>
      <c r="BS404" s="75">
        <v>0</v>
      </c>
      <c r="BT404" s="75">
        <v>0</v>
      </c>
      <c r="BU404" s="75">
        <v>0</v>
      </c>
      <c r="BV404" s="75">
        <v>0</v>
      </c>
      <c r="BW404" s="75">
        <v>0</v>
      </c>
      <c r="BX404" s="75">
        <v>0</v>
      </c>
      <c r="BY404" s="76">
        <v>371004.76999999996</v>
      </c>
    </row>
    <row r="405" spans="1:77" x14ac:dyDescent="0.2">
      <c r="A405" s="73" t="s">
        <v>43</v>
      </c>
      <c r="B405" s="74" t="s">
        <v>1002</v>
      </c>
      <c r="C405" s="73" t="s">
        <v>1003</v>
      </c>
      <c r="D405" s="87">
        <v>0</v>
      </c>
      <c r="E405" s="87">
        <v>0</v>
      </c>
      <c r="F405" s="87">
        <v>0</v>
      </c>
      <c r="G405" s="87">
        <v>0</v>
      </c>
      <c r="H405" s="87">
        <v>0</v>
      </c>
      <c r="I405" s="87">
        <v>0</v>
      </c>
      <c r="J405" s="87">
        <v>0</v>
      </c>
      <c r="K405" s="87">
        <v>0</v>
      </c>
      <c r="L405" s="87">
        <v>0</v>
      </c>
      <c r="M405" s="87">
        <v>0</v>
      </c>
      <c r="N405" s="87">
        <v>0</v>
      </c>
      <c r="O405" s="87">
        <v>0</v>
      </c>
      <c r="P405" s="87">
        <v>0</v>
      </c>
      <c r="Q405" s="87">
        <v>0</v>
      </c>
      <c r="R405" s="87">
        <v>0</v>
      </c>
      <c r="S405" s="87">
        <v>0</v>
      </c>
      <c r="T405" s="87">
        <v>0</v>
      </c>
      <c r="U405" s="87">
        <v>0</v>
      </c>
      <c r="V405" s="87">
        <v>0</v>
      </c>
      <c r="W405" s="87">
        <v>0</v>
      </c>
      <c r="X405" s="87">
        <v>0</v>
      </c>
      <c r="Y405" s="87">
        <v>0</v>
      </c>
      <c r="Z405" s="87">
        <v>0</v>
      </c>
      <c r="AA405" s="87">
        <v>0</v>
      </c>
      <c r="AB405" s="87">
        <v>0</v>
      </c>
      <c r="AC405" s="87">
        <v>0</v>
      </c>
      <c r="AD405" s="87">
        <v>0</v>
      </c>
      <c r="AE405" s="87">
        <v>0</v>
      </c>
      <c r="AF405" s="87">
        <v>0</v>
      </c>
      <c r="AG405" s="87">
        <v>0</v>
      </c>
      <c r="AH405" s="87">
        <v>0</v>
      </c>
      <c r="AI405" s="87">
        <v>0</v>
      </c>
      <c r="AJ405" s="87">
        <v>0</v>
      </c>
      <c r="AK405" s="87">
        <v>0</v>
      </c>
      <c r="AL405" s="87">
        <v>0</v>
      </c>
      <c r="AM405" s="87">
        <v>0</v>
      </c>
      <c r="AN405" s="87">
        <v>0</v>
      </c>
      <c r="AO405" s="87">
        <v>0</v>
      </c>
      <c r="AP405" s="87">
        <v>0</v>
      </c>
      <c r="AQ405" s="87">
        <v>0</v>
      </c>
      <c r="AR405" s="87">
        <v>0</v>
      </c>
      <c r="AS405" s="87">
        <v>0</v>
      </c>
      <c r="AT405" s="87">
        <v>0</v>
      </c>
      <c r="AU405" s="87">
        <v>0</v>
      </c>
      <c r="AV405" s="87">
        <v>0</v>
      </c>
      <c r="AW405" s="87">
        <v>0</v>
      </c>
      <c r="AX405" s="87">
        <v>0</v>
      </c>
      <c r="AY405" s="87">
        <v>0</v>
      </c>
      <c r="AZ405" s="87">
        <v>0</v>
      </c>
      <c r="BA405" s="87">
        <v>0</v>
      </c>
      <c r="BB405" s="87">
        <v>0</v>
      </c>
      <c r="BC405" s="87">
        <v>0</v>
      </c>
      <c r="BD405" s="87">
        <v>0</v>
      </c>
      <c r="BE405" s="87">
        <v>0</v>
      </c>
      <c r="BF405" s="87">
        <v>0</v>
      </c>
      <c r="BG405" s="87">
        <v>0</v>
      </c>
      <c r="BH405" s="87">
        <v>0</v>
      </c>
      <c r="BI405" s="87">
        <v>0</v>
      </c>
      <c r="BJ405" s="87">
        <v>0</v>
      </c>
      <c r="BK405" s="87">
        <v>0</v>
      </c>
      <c r="BL405" s="87">
        <v>0</v>
      </c>
      <c r="BM405" s="87">
        <v>0</v>
      </c>
      <c r="BN405" s="87">
        <v>0</v>
      </c>
      <c r="BO405" s="87">
        <v>0</v>
      </c>
      <c r="BP405" s="87">
        <v>0</v>
      </c>
      <c r="BQ405" s="87">
        <v>0</v>
      </c>
      <c r="BR405" s="87">
        <v>0</v>
      </c>
      <c r="BS405" s="87">
        <v>0</v>
      </c>
      <c r="BT405" s="87">
        <v>0</v>
      </c>
      <c r="BU405" s="87">
        <v>0</v>
      </c>
      <c r="BV405" s="87">
        <v>0</v>
      </c>
      <c r="BW405" s="87">
        <v>0</v>
      </c>
      <c r="BX405" s="87">
        <v>0</v>
      </c>
      <c r="BY405" s="76">
        <v>981601.4800000001</v>
      </c>
    </row>
    <row r="406" spans="1:77" x14ac:dyDescent="0.2">
      <c r="A406" s="73" t="s">
        <v>43</v>
      </c>
      <c r="B406" s="74" t="s">
        <v>1004</v>
      </c>
      <c r="C406" s="73" t="s">
        <v>1005</v>
      </c>
      <c r="D406" s="87">
        <v>0</v>
      </c>
      <c r="E406" s="87">
        <v>0</v>
      </c>
      <c r="F406" s="87">
        <v>0</v>
      </c>
      <c r="G406" s="87">
        <v>0</v>
      </c>
      <c r="H406" s="87">
        <v>0</v>
      </c>
      <c r="I406" s="87">
        <v>0</v>
      </c>
      <c r="J406" s="87">
        <v>0</v>
      </c>
      <c r="K406" s="87">
        <v>0</v>
      </c>
      <c r="L406" s="87">
        <v>0</v>
      </c>
      <c r="M406" s="87">
        <v>0</v>
      </c>
      <c r="N406" s="87">
        <v>0</v>
      </c>
      <c r="O406" s="87">
        <v>0</v>
      </c>
      <c r="P406" s="87">
        <v>0</v>
      </c>
      <c r="Q406" s="87">
        <v>0</v>
      </c>
      <c r="R406" s="87">
        <v>0</v>
      </c>
      <c r="S406" s="87">
        <v>0</v>
      </c>
      <c r="T406" s="87">
        <v>0</v>
      </c>
      <c r="U406" s="87">
        <v>0</v>
      </c>
      <c r="V406" s="87">
        <v>0</v>
      </c>
      <c r="W406" s="87">
        <v>0</v>
      </c>
      <c r="X406" s="87">
        <v>0</v>
      </c>
      <c r="Y406" s="87">
        <v>0</v>
      </c>
      <c r="Z406" s="87">
        <v>0</v>
      </c>
      <c r="AA406" s="87">
        <v>0</v>
      </c>
      <c r="AB406" s="87">
        <v>0</v>
      </c>
      <c r="AC406" s="87">
        <v>0</v>
      </c>
      <c r="AD406" s="87">
        <v>0</v>
      </c>
      <c r="AE406" s="87">
        <v>0</v>
      </c>
      <c r="AF406" s="87">
        <v>0</v>
      </c>
      <c r="AG406" s="87">
        <v>0</v>
      </c>
      <c r="AH406" s="87">
        <v>0</v>
      </c>
      <c r="AI406" s="87">
        <v>0</v>
      </c>
      <c r="AJ406" s="87">
        <v>0</v>
      </c>
      <c r="AK406" s="87">
        <v>0</v>
      </c>
      <c r="AL406" s="87">
        <v>0</v>
      </c>
      <c r="AM406" s="87">
        <v>0</v>
      </c>
      <c r="AN406" s="87">
        <v>0</v>
      </c>
      <c r="AO406" s="87">
        <v>0</v>
      </c>
      <c r="AP406" s="87">
        <v>0</v>
      </c>
      <c r="AQ406" s="87">
        <v>0</v>
      </c>
      <c r="AR406" s="87">
        <v>0</v>
      </c>
      <c r="AS406" s="87">
        <v>0</v>
      </c>
      <c r="AT406" s="87">
        <v>0</v>
      </c>
      <c r="AU406" s="87">
        <v>0</v>
      </c>
      <c r="AV406" s="87">
        <v>0</v>
      </c>
      <c r="AW406" s="87">
        <v>0</v>
      </c>
      <c r="AX406" s="87">
        <v>0</v>
      </c>
      <c r="AY406" s="87">
        <v>0</v>
      </c>
      <c r="AZ406" s="87">
        <v>0</v>
      </c>
      <c r="BA406" s="87">
        <v>0</v>
      </c>
      <c r="BB406" s="87">
        <v>0</v>
      </c>
      <c r="BC406" s="87">
        <v>0</v>
      </c>
      <c r="BD406" s="87">
        <v>0</v>
      </c>
      <c r="BE406" s="87">
        <v>0</v>
      </c>
      <c r="BF406" s="87">
        <v>0</v>
      </c>
      <c r="BG406" s="87">
        <v>0</v>
      </c>
      <c r="BH406" s="87">
        <v>0</v>
      </c>
      <c r="BI406" s="87">
        <v>0</v>
      </c>
      <c r="BJ406" s="87">
        <v>0</v>
      </c>
      <c r="BK406" s="87">
        <v>0</v>
      </c>
      <c r="BL406" s="87">
        <v>0</v>
      </c>
      <c r="BM406" s="87">
        <v>0</v>
      </c>
      <c r="BN406" s="87">
        <v>0</v>
      </c>
      <c r="BO406" s="87">
        <v>0</v>
      </c>
      <c r="BP406" s="87">
        <v>0</v>
      </c>
      <c r="BQ406" s="87">
        <v>0</v>
      </c>
      <c r="BR406" s="87">
        <v>0</v>
      </c>
      <c r="BS406" s="87">
        <v>0</v>
      </c>
      <c r="BT406" s="87">
        <v>0</v>
      </c>
      <c r="BU406" s="87">
        <v>0</v>
      </c>
      <c r="BV406" s="87">
        <v>0</v>
      </c>
      <c r="BW406" s="87">
        <v>0</v>
      </c>
      <c r="BX406" s="87">
        <v>0</v>
      </c>
      <c r="BY406" s="76">
        <v>123363.77</v>
      </c>
    </row>
    <row r="407" spans="1:77" x14ac:dyDescent="0.2">
      <c r="A407" s="73" t="s">
        <v>43</v>
      </c>
      <c r="B407" s="74" t="s">
        <v>1006</v>
      </c>
      <c r="C407" s="73" t="s">
        <v>1007</v>
      </c>
      <c r="D407" s="87">
        <v>0</v>
      </c>
      <c r="E407" s="87">
        <v>0</v>
      </c>
      <c r="F407" s="87">
        <v>0</v>
      </c>
      <c r="G407" s="87">
        <v>0</v>
      </c>
      <c r="H407" s="87">
        <v>0</v>
      </c>
      <c r="I407" s="87">
        <v>0</v>
      </c>
      <c r="J407" s="87">
        <v>0</v>
      </c>
      <c r="K407" s="87">
        <v>0</v>
      </c>
      <c r="L407" s="87">
        <v>0</v>
      </c>
      <c r="M407" s="87">
        <v>0</v>
      </c>
      <c r="N407" s="87">
        <v>0</v>
      </c>
      <c r="O407" s="87">
        <v>0</v>
      </c>
      <c r="P407" s="87">
        <v>0</v>
      </c>
      <c r="Q407" s="87">
        <v>0</v>
      </c>
      <c r="R407" s="87">
        <v>0</v>
      </c>
      <c r="S407" s="87">
        <v>0</v>
      </c>
      <c r="T407" s="87">
        <v>0</v>
      </c>
      <c r="U407" s="87">
        <v>0</v>
      </c>
      <c r="V407" s="87">
        <v>0</v>
      </c>
      <c r="W407" s="87">
        <v>0</v>
      </c>
      <c r="X407" s="87">
        <v>0</v>
      </c>
      <c r="Y407" s="87">
        <v>0</v>
      </c>
      <c r="Z407" s="87">
        <v>0</v>
      </c>
      <c r="AA407" s="87">
        <v>0</v>
      </c>
      <c r="AB407" s="87">
        <v>0</v>
      </c>
      <c r="AC407" s="87">
        <v>0</v>
      </c>
      <c r="AD407" s="87">
        <v>0</v>
      </c>
      <c r="AE407" s="87">
        <v>0</v>
      </c>
      <c r="AF407" s="87">
        <v>0</v>
      </c>
      <c r="AG407" s="87">
        <v>0</v>
      </c>
      <c r="AH407" s="87">
        <v>0</v>
      </c>
      <c r="AI407" s="87">
        <v>0</v>
      </c>
      <c r="AJ407" s="87">
        <v>0</v>
      </c>
      <c r="AK407" s="87">
        <v>0</v>
      </c>
      <c r="AL407" s="87">
        <v>0</v>
      </c>
      <c r="AM407" s="87">
        <v>0</v>
      </c>
      <c r="AN407" s="87">
        <v>0</v>
      </c>
      <c r="AO407" s="87">
        <v>0</v>
      </c>
      <c r="AP407" s="87">
        <v>0</v>
      </c>
      <c r="AQ407" s="87">
        <v>0</v>
      </c>
      <c r="AR407" s="87">
        <v>0</v>
      </c>
      <c r="AS407" s="87">
        <v>0</v>
      </c>
      <c r="AT407" s="87">
        <v>0</v>
      </c>
      <c r="AU407" s="87">
        <v>0</v>
      </c>
      <c r="AV407" s="87">
        <v>0</v>
      </c>
      <c r="AW407" s="87">
        <v>0</v>
      </c>
      <c r="AX407" s="87">
        <v>0</v>
      </c>
      <c r="AY407" s="87">
        <v>0</v>
      </c>
      <c r="AZ407" s="87">
        <v>0</v>
      </c>
      <c r="BA407" s="87">
        <v>0</v>
      </c>
      <c r="BB407" s="87">
        <v>0</v>
      </c>
      <c r="BC407" s="87">
        <v>0</v>
      </c>
      <c r="BD407" s="87">
        <v>0</v>
      </c>
      <c r="BE407" s="87">
        <v>0</v>
      </c>
      <c r="BF407" s="87">
        <v>0</v>
      </c>
      <c r="BG407" s="87">
        <v>0</v>
      </c>
      <c r="BH407" s="87">
        <v>0</v>
      </c>
      <c r="BI407" s="87">
        <v>0</v>
      </c>
      <c r="BJ407" s="87">
        <v>0</v>
      </c>
      <c r="BK407" s="87">
        <v>0</v>
      </c>
      <c r="BL407" s="87">
        <v>0</v>
      </c>
      <c r="BM407" s="87">
        <v>0</v>
      </c>
      <c r="BN407" s="87">
        <v>0</v>
      </c>
      <c r="BO407" s="87">
        <v>0</v>
      </c>
      <c r="BP407" s="87">
        <v>0</v>
      </c>
      <c r="BQ407" s="87">
        <v>0</v>
      </c>
      <c r="BR407" s="87">
        <v>0</v>
      </c>
      <c r="BS407" s="87">
        <v>0</v>
      </c>
      <c r="BT407" s="87">
        <v>0</v>
      </c>
      <c r="BU407" s="87">
        <v>0</v>
      </c>
      <c r="BV407" s="87">
        <v>0</v>
      </c>
      <c r="BW407" s="87">
        <v>0</v>
      </c>
      <c r="BX407" s="87">
        <v>0</v>
      </c>
      <c r="BY407" s="76">
        <v>28470</v>
      </c>
    </row>
    <row r="408" spans="1:77" x14ac:dyDescent="0.2">
      <c r="A408" s="73" t="s">
        <v>43</v>
      </c>
      <c r="B408" s="74" t="s">
        <v>1008</v>
      </c>
      <c r="C408" s="73" t="s">
        <v>1009</v>
      </c>
      <c r="D408" s="75">
        <v>0</v>
      </c>
      <c r="E408" s="75">
        <v>0</v>
      </c>
      <c r="F408" s="75">
        <v>0</v>
      </c>
      <c r="G408" s="75">
        <v>0</v>
      </c>
      <c r="H408" s="75">
        <v>53</v>
      </c>
      <c r="I408" s="75">
        <v>0</v>
      </c>
      <c r="J408" s="75">
        <v>0</v>
      </c>
      <c r="K408" s="75">
        <v>0</v>
      </c>
      <c r="L408" s="75">
        <v>0</v>
      </c>
      <c r="M408" s="75">
        <v>0</v>
      </c>
      <c r="N408" s="75">
        <v>0</v>
      </c>
      <c r="O408" s="75">
        <v>0</v>
      </c>
      <c r="P408" s="75">
        <v>0</v>
      </c>
      <c r="Q408" s="75">
        <v>0</v>
      </c>
      <c r="R408" s="75">
        <v>0</v>
      </c>
      <c r="S408" s="75">
        <v>0</v>
      </c>
      <c r="T408" s="75">
        <v>0</v>
      </c>
      <c r="U408" s="75">
        <v>0</v>
      </c>
      <c r="V408" s="75">
        <v>0</v>
      </c>
      <c r="W408" s="75">
        <v>0</v>
      </c>
      <c r="X408" s="75">
        <v>0</v>
      </c>
      <c r="Y408" s="75">
        <v>0</v>
      </c>
      <c r="Z408" s="75">
        <v>0</v>
      </c>
      <c r="AA408" s="75">
        <v>0</v>
      </c>
      <c r="AB408" s="75">
        <v>0</v>
      </c>
      <c r="AC408" s="75">
        <v>0</v>
      </c>
      <c r="AD408" s="75">
        <v>0</v>
      </c>
      <c r="AE408" s="75">
        <v>3</v>
      </c>
      <c r="AF408" s="75">
        <v>0</v>
      </c>
      <c r="AG408" s="75">
        <v>0</v>
      </c>
      <c r="AH408" s="75">
        <v>0</v>
      </c>
      <c r="AI408" s="75">
        <v>0</v>
      </c>
      <c r="AJ408" s="75">
        <v>0</v>
      </c>
      <c r="AK408" s="75">
        <v>0</v>
      </c>
      <c r="AL408" s="75">
        <v>0</v>
      </c>
      <c r="AM408" s="75">
        <v>0</v>
      </c>
      <c r="AN408" s="75">
        <v>0</v>
      </c>
      <c r="AO408" s="75">
        <v>0</v>
      </c>
      <c r="AP408" s="75">
        <v>0</v>
      </c>
      <c r="AQ408" s="75">
        <v>5</v>
      </c>
      <c r="AR408" s="75">
        <v>0</v>
      </c>
      <c r="AS408" s="75">
        <v>0</v>
      </c>
      <c r="AT408" s="75">
        <v>0</v>
      </c>
      <c r="AU408" s="75">
        <v>0</v>
      </c>
      <c r="AV408" s="75">
        <v>0</v>
      </c>
      <c r="AW408" s="75">
        <v>1</v>
      </c>
      <c r="AX408" s="75">
        <v>0</v>
      </c>
      <c r="AY408" s="75">
        <v>0</v>
      </c>
      <c r="AZ408" s="75">
        <v>3</v>
      </c>
      <c r="BA408" s="75">
        <v>0</v>
      </c>
      <c r="BB408" s="75">
        <v>0</v>
      </c>
      <c r="BC408" s="75">
        <v>0</v>
      </c>
      <c r="BD408" s="75">
        <v>0</v>
      </c>
      <c r="BE408" s="75">
        <v>0</v>
      </c>
      <c r="BF408" s="75">
        <v>0</v>
      </c>
      <c r="BG408" s="75">
        <v>0</v>
      </c>
      <c r="BH408" s="75">
        <v>0</v>
      </c>
      <c r="BI408" s="75">
        <v>0</v>
      </c>
      <c r="BJ408" s="75">
        <v>0</v>
      </c>
      <c r="BK408" s="75">
        <v>0</v>
      </c>
      <c r="BL408" s="75">
        <v>0</v>
      </c>
      <c r="BM408" s="75">
        <v>0</v>
      </c>
      <c r="BN408" s="75">
        <v>0</v>
      </c>
      <c r="BO408" s="75">
        <v>0</v>
      </c>
      <c r="BP408" s="75">
        <v>0</v>
      </c>
      <c r="BQ408" s="75">
        <v>0</v>
      </c>
      <c r="BR408" s="75">
        <v>0</v>
      </c>
      <c r="BS408" s="75">
        <v>0</v>
      </c>
      <c r="BT408" s="75">
        <v>0</v>
      </c>
      <c r="BU408" s="75">
        <v>0</v>
      </c>
      <c r="BV408" s="75">
        <v>0</v>
      </c>
      <c r="BW408" s="75">
        <v>0</v>
      </c>
      <c r="BX408" s="75">
        <v>0</v>
      </c>
      <c r="BY408" s="76">
        <v>120424.1</v>
      </c>
    </row>
    <row r="409" spans="1:77" x14ac:dyDescent="0.2">
      <c r="A409" s="73" t="s">
        <v>43</v>
      </c>
      <c r="B409" s="74" t="s">
        <v>1010</v>
      </c>
      <c r="C409" s="73" t="s">
        <v>1011</v>
      </c>
      <c r="D409" s="75">
        <v>0</v>
      </c>
      <c r="E409" s="75">
        <v>0</v>
      </c>
      <c r="F409" s="75">
        <v>0</v>
      </c>
      <c r="G409" s="75">
        <v>0</v>
      </c>
      <c r="H409" s="75">
        <v>0</v>
      </c>
      <c r="I409" s="75">
        <v>0</v>
      </c>
      <c r="J409" s="75">
        <v>0</v>
      </c>
      <c r="K409" s="75">
        <v>0</v>
      </c>
      <c r="L409" s="75">
        <v>0</v>
      </c>
      <c r="M409" s="75">
        <v>0</v>
      </c>
      <c r="N409" s="75">
        <v>0</v>
      </c>
      <c r="O409" s="75">
        <v>0</v>
      </c>
      <c r="P409" s="75">
        <v>0</v>
      </c>
      <c r="Q409" s="75">
        <v>0</v>
      </c>
      <c r="R409" s="75">
        <v>0</v>
      </c>
      <c r="S409" s="75">
        <v>0</v>
      </c>
      <c r="T409" s="75">
        <v>0</v>
      </c>
      <c r="U409" s="75">
        <v>0</v>
      </c>
      <c r="V409" s="75">
        <v>0</v>
      </c>
      <c r="W409" s="75">
        <v>0</v>
      </c>
      <c r="X409" s="75">
        <v>0</v>
      </c>
      <c r="Y409" s="75">
        <v>0</v>
      </c>
      <c r="Z409" s="75">
        <v>0</v>
      </c>
      <c r="AA409" s="75">
        <v>0</v>
      </c>
      <c r="AB409" s="75">
        <v>0</v>
      </c>
      <c r="AC409" s="75">
        <v>0</v>
      </c>
      <c r="AD409" s="75">
        <v>0</v>
      </c>
      <c r="AE409" s="75">
        <v>0</v>
      </c>
      <c r="AF409" s="75">
        <v>0</v>
      </c>
      <c r="AG409" s="75">
        <v>0</v>
      </c>
      <c r="AH409" s="75">
        <v>0</v>
      </c>
      <c r="AI409" s="75">
        <v>0</v>
      </c>
      <c r="AJ409" s="75">
        <v>0</v>
      </c>
      <c r="AK409" s="75">
        <v>0</v>
      </c>
      <c r="AL409" s="75">
        <v>0</v>
      </c>
      <c r="AM409" s="75">
        <v>0</v>
      </c>
      <c r="AN409" s="75">
        <v>0</v>
      </c>
      <c r="AO409" s="75">
        <v>0</v>
      </c>
      <c r="AP409" s="75">
        <v>0</v>
      </c>
      <c r="AQ409" s="75">
        <v>34</v>
      </c>
      <c r="AR409" s="75">
        <v>0</v>
      </c>
      <c r="AS409" s="75">
        <v>0</v>
      </c>
      <c r="AT409" s="75">
        <v>0</v>
      </c>
      <c r="AU409" s="75">
        <v>0</v>
      </c>
      <c r="AV409" s="75">
        <v>0</v>
      </c>
      <c r="AW409" s="75">
        <v>0</v>
      </c>
      <c r="AX409" s="75">
        <v>0</v>
      </c>
      <c r="AY409" s="75">
        <v>0</v>
      </c>
      <c r="AZ409" s="75">
        <v>0</v>
      </c>
      <c r="BA409" s="75">
        <v>0</v>
      </c>
      <c r="BB409" s="75">
        <v>0</v>
      </c>
      <c r="BC409" s="75">
        <v>0</v>
      </c>
      <c r="BD409" s="75">
        <v>0</v>
      </c>
      <c r="BE409" s="75">
        <v>0</v>
      </c>
      <c r="BF409" s="75">
        <v>0</v>
      </c>
      <c r="BG409" s="75">
        <v>0</v>
      </c>
      <c r="BH409" s="75">
        <v>0</v>
      </c>
      <c r="BI409" s="75">
        <v>0</v>
      </c>
      <c r="BJ409" s="75">
        <v>0</v>
      </c>
      <c r="BK409" s="75">
        <v>0</v>
      </c>
      <c r="BL409" s="75">
        <v>0</v>
      </c>
      <c r="BM409" s="75">
        <v>0</v>
      </c>
      <c r="BN409" s="75">
        <v>0</v>
      </c>
      <c r="BO409" s="75">
        <v>0</v>
      </c>
      <c r="BP409" s="75">
        <v>0</v>
      </c>
      <c r="BQ409" s="75">
        <v>0</v>
      </c>
      <c r="BR409" s="75">
        <v>0</v>
      </c>
      <c r="BS409" s="75">
        <v>0</v>
      </c>
      <c r="BT409" s="75">
        <v>0</v>
      </c>
      <c r="BU409" s="75">
        <v>0</v>
      </c>
      <c r="BV409" s="75">
        <v>0</v>
      </c>
      <c r="BW409" s="75">
        <v>0</v>
      </c>
      <c r="BX409" s="75">
        <v>0</v>
      </c>
      <c r="BY409" s="76">
        <v>0</v>
      </c>
    </row>
    <row r="410" spans="1:77" x14ac:dyDescent="0.2">
      <c r="A410" s="73" t="s">
        <v>43</v>
      </c>
      <c r="B410" s="74" t="s">
        <v>1012</v>
      </c>
      <c r="C410" s="73" t="s">
        <v>1013</v>
      </c>
      <c r="D410" s="75">
        <v>0</v>
      </c>
      <c r="E410" s="75">
        <v>0</v>
      </c>
      <c r="F410" s="75">
        <v>0</v>
      </c>
      <c r="G410" s="75">
        <v>0</v>
      </c>
      <c r="H410" s="75">
        <v>0</v>
      </c>
      <c r="I410" s="75">
        <v>0</v>
      </c>
      <c r="J410" s="75">
        <v>0</v>
      </c>
      <c r="K410" s="75">
        <v>0</v>
      </c>
      <c r="L410" s="75">
        <v>0</v>
      </c>
      <c r="M410" s="75">
        <v>0</v>
      </c>
      <c r="N410" s="75">
        <v>0</v>
      </c>
      <c r="O410" s="75">
        <v>0</v>
      </c>
      <c r="P410" s="75">
        <v>0</v>
      </c>
      <c r="Q410" s="75">
        <v>0</v>
      </c>
      <c r="R410" s="75">
        <v>0</v>
      </c>
      <c r="S410" s="75">
        <v>0</v>
      </c>
      <c r="T410" s="75">
        <v>0</v>
      </c>
      <c r="U410" s="75">
        <v>0</v>
      </c>
      <c r="V410" s="75">
        <v>0</v>
      </c>
      <c r="W410" s="75">
        <v>0</v>
      </c>
      <c r="X410" s="75">
        <v>0</v>
      </c>
      <c r="Y410" s="75">
        <v>0</v>
      </c>
      <c r="Z410" s="75">
        <v>0</v>
      </c>
      <c r="AA410" s="75">
        <v>0</v>
      </c>
      <c r="AB410" s="75">
        <v>0</v>
      </c>
      <c r="AC410" s="75">
        <v>0</v>
      </c>
      <c r="AD410" s="75">
        <v>0</v>
      </c>
      <c r="AE410" s="75">
        <v>1</v>
      </c>
      <c r="AF410" s="75">
        <v>0</v>
      </c>
      <c r="AG410" s="75">
        <v>0</v>
      </c>
      <c r="AH410" s="75">
        <v>0</v>
      </c>
      <c r="AI410" s="75">
        <v>0</v>
      </c>
      <c r="AJ410" s="75">
        <v>0</v>
      </c>
      <c r="AK410" s="75">
        <v>0</v>
      </c>
      <c r="AL410" s="75">
        <v>0</v>
      </c>
      <c r="AM410" s="75">
        <v>0</v>
      </c>
      <c r="AN410" s="75">
        <v>0</v>
      </c>
      <c r="AO410" s="75">
        <v>0</v>
      </c>
      <c r="AP410" s="75">
        <v>0</v>
      </c>
      <c r="AQ410" s="75">
        <v>0</v>
      </c>
      <c r="AR410" s="75">
        <v>0</v>
      </c>
      <c r="AS410" s="75">
        <v>0</v>
      </c>
      <c r="AT410" s="75">
        <v>0</v>
      </c>
      <c r="AU410" s="75">
        <v>0</v>
      </c>
      <c r="AV410" s="75">
        <v>0</v>
      </c>
      <c r="AW410" s="75">
        <v>0</v>
      </c>
      <c r="AX410" s="75">
        <v>0</v>
      </c>
      <c r="AY410" s="75">
        <v>0</v>
      </c>
      <c r="AZ410" s="75">
        <v>0</v>
      </c>
      <c r="BA410" s="75">
        <v>0</v>
      </c>
      <c r="BB410" s="75">
        <v>0</v>
      </c>
      <c r="BC410" s="75">
        <v>0</v>
      </c>
      <c r="BD410" s="75">
        <v>0</v>
      </c>
      <c r="BE410" s="75">
        <v>0</v>
      </c>
      <c r="BF410" s="75">
        <v>0</v>
      </c>
      <c r="BG410" s="75">
        <v>0</v>
      </c>
      <c r="BH410" s="75">
        <v>0</v>
      </c>
      <c r="BI410" s="75">
        <v>0</v>
      </c>
      <c r="BJ410" s="75">
        <v>0</v>
      </c>
      <c r="BK410" s="75">
        <v>0</v>
      </c>
      <c r="BL410" s="75">
        <v>0</v>
      </c>
      <c r="BM410" s="75">
        <v>0</v>
      </c>
      <c r="BN410" s="75">
        <v>0</v>
      </c>
      <c r="BO410" s="75">
        <v>0</v>
      </c>
      <c r="BP410" s="75">
        <v>0</v>
      </c>
      <c r="BQ410" s="75">
        <v>0</v>
      </c>
      <c r="BR410" s="75">
        <v>0</v>
      </c>
      <c r="BS410" s="75">
        <v>0</v>
      </c>
      <c r="BT410" s="75">
        <v>0</v>
      </c>
      <c r="BU410" s="75">
        <v>0</v>
      </c>
      <c r="BV410" s="75">
        <v>0</v>
      </c>
      <c r="BW410" s="75">
        <v>0</v>
      </c>
      <c r="BX410" s="75">
        <v>0</v>
      </c>
      <c r="BY410" s="76"/>
    </row>
    <row r="411" spans="1:77" x14ac:dyDescent="0.2">
      <c r="A411" s="73" t="s">
        <v>43</v>
      </c>
      <c r="B411" s="74" t="s">
        <v>1014</v>
      </c>
      <c r="C411" s="73" t="s">
        <v>1015</v>
      </c>
      <c r="D411" s="87">
        <v>0</v>
      </c>
      <c r="E411" s="87">
        <v>0</v>
      </c>
      <c r="F411" s="87">
        <v>0</v>
      </c>
      <c r="G411" s="87">
        <v>0</v>
      </c>
      <c r="H411" s="87">
        <v>0</v>
      </c>
      <c r="I411" s="87">
        <v>0</v>
      </c>
      <c r="J411" s="87">
        <v>0</v>
      </c>
      <c r="K411" s="87">
        <v>0</v>
      </c>
      <c r="L411" s="87">
        <v>0</v>
      </c>
      <c r="M411" s="87">
        <v>0</v>
      </c>
      <c r="N411" s="87">
        <v>0</v>
      </c>
      <c r="O411" s="87">
        <v>0</v>
      </c>
      <c r="P411" s="87">
        <v>0</v>
      </c>
      <c r="Q411" s="87">
        <v>0</v>
      </c>
      <c r="R411" s="87">
        <v>0</v>
      </c>
      <c r="S411" s="87">
        <v>0</v>
      </c>
      <c r="T411" s="87">
        <v>0</v>
      </c>
      <c r="U411" s="87">
        <v>0</v>
      </c>
      <c r="V411" s="87">
        <v>0</v>
      </c>
      <c r="W411" s="87">
        <v>0</v>
      </c>
      <c r="X411" s="87">
        <v>0</v>
      </c>
      <c r="Y411" s="87">
        <v>0</v>
      </c>
      <c r="Z411" s="87">
        <v>0</v>
      </c>
      <c r="AA411" s="87">
        <v>0</v>
      </c>
      <c r="AB411" s="87">
        <v>0</v>
      </c>
      <c r="AC411" s="87">
        <v>0</v>
      </c>
      <c r="AD411" s="87">
        <v>0</v>
      </c>
      <c r="AE411" s="87">
        <v>0</v>
      </c>
      <c r="AF411" s="87">
        <v>0</v>
      </c>
      <c r="AG411" s="87">
        <v>0</v>
      </c>
      <c r="AH411" s="87">
        <v>0</v>
      </c>
      <c r="AI411" s="87">
        <v>0</v>
      </c>
      <c r="AJ411" s="87">
        <v>0</v>
      </c>
      <c r="AK411" s="87">
        <v>0</v>
      </c>
      <c r="AL411" s="87">
        <v>0</v>
      </c>
      <c r="AM411" s="87">
        <v>0</v>
      </c>
      <c r="AN411" s="87">
        <v>0</v>
      </c>
      <c r="AO411" s="87">
        <v>0</v>
      </c>
      <c r="AP411" s="87">
        <v>0</v>
      </c>
      <c r="AQ411" s="87">
        <v>0</v>
      </c>
      <c r="AR411" s="87">
        <v>0</v>
      </c>
      <c r="AS411" s="87">
        <v>0</v>
      </c>
      <c r="AT411" s="87">
        <v>0</v>
      </c>
      <c r="AU411" s="87">
        <v>0</v>
      </c>
      <c r="AV411" s="87">
        <v>0</v>
      </c>
      <c r="AW411" s="87">
        <v>0</v>
      </c>
      <c r="AX411" s="87">
        <v>0</v>
      </c>
      <c r="AY411" s="87">
        <v>0</v>
      </c>
      <c r="AZ411" s="87">
        <v>0</v>
      </c>
      <c r="BA411" s="87">
        <v>0</v>
      </c>
      <c r="BB411" s="87">
        <v>0</v>
      </c>
      <c r="BC411" s="87">
        <v>0</v>
      </c>
      <c r="BD411" s="87">
        <v>0</v>
      </c>
      <c r="BE411" s="87">
        <v>0</v>
      </c>
      <c r="BF411" s="87">
        <v>0</v>
      </c>
      <c r="BG411" s="87">
        <v>0</v>
      </c>
      <c r="BH411" s="87">
        <v>0</v>
      </c>
      <c r="BI411" s="87">
        <v>0</v>
      </c>
      <c r="BJ411" s="87">
        <v>0</v>
      </c>
      <c r="BK411" s="87">
        <v>0</v>
      </c>
      <c r="BL411" s="87">
        <v>0</v>
      </c>
      <c r="BM411" s="87">
        <v>0</v>
      </c>
      <c r="BN411" s="87">
        <v>0</v>
      </c>
      <c r="BO411" s="87">
        <v>0</v>
      </c>
      <c r="BP411" s="87">
        <v>0</v>
      </c>
      <c r="BQ411" s="87">
        <v>0</v>
      </c>
      <c r="BR411" s="87">
        <v>0</v>
      </c>
      <c r="BS411" s="87">
        <v>0</v>
      </c>
      <c r="BT411" s="87">
        <v>0</v>
      </c>
      <c r="BU411" s="87">
        <v>0</v>
      </c>
      <c r="BV411" s="87">
        <v>0</v>
      </c>
      <c r="BW411" s="87">
        <v>0</v>
      </c>
      <c r="BX411" s="87">
        <v>0</v>
      </c>
      <c r="BY411" s="76"/>
    </row>
    <row r="412" spans="1:77" x14ac:dyDescent="0.2">
      <c r="A412" s="73" t="s">
        <v>43</v>
      </c>
      <c r="B412" s="74" t="s">
        <v>1016</v>
      </c>
      <c r="C412" s="73" t="s">
        <v>1017</v>
      </c>
      <c r="D412" s="75">
        <v>0</v>
      </c>
      <c r="E412" s="75">
        <v>0</v>
      </c>
      <c r="F412" s="75">
        <v>0</v>
      </c>
      <c r="G412" s="75">
        <v>0</v>
      </c>
      <c r="H412" s="75">
        <v>0</v>
      </c>
      <c r="I412" s="75">
        <v>0</v>
      </c>
      <c r="J412" s="75">
        <v>0</v>
      </c>
      <c r="K412" s="75">
        <v>0</v>
      </c>
      <c r="L412" s="75">
        <v>0</v>
      </c>
      <c r="M412" s="75">
        <v>21315.23</v>
      </c>
      <c r="N412" s="75">
        <v>0</v>
      </c>
      <c r="O412" s="75">
        <v>0</v>
      </c>
      <c r="P412" s="75">
        <v>0</v>
      </c>
      <c r="Q412" s="75">
        <v>0</v>
      </c>
      <c r="R412" s="75">
        <v>0</v>
      </c>
      <c r="S412" s="75">
        <v>0</v>
      </c>
      <c r="T412" s="75">
        <v>0</v>
      </c>
      <c r="U412" s="75">
        <v>0</v>
      </c>
      <c r="V412" s="75">
        <v>0</v>
      </c>
      <c r="W412" s="75">
        <v>0</v>
      </c>
      <c r="X412" s="75">
        <v>0</v>
      </c>
      <c r="Y412" s="75">
        <v>0</v>
      </c>
      <c r="Z412" s="75">
        <v>0</v>
      </c>
      <c r="AA412" s="75">
        <v>0</v>
      </c>
      <c r="AB412" s="75">
        <v>0</v>
      </c>
      <c r="AC412" s="75">
        <v>0</v>
      </c>
      <c r="AD412" s="75">
        <v>0</v>
      </c>
      <c r="AE412" s="75">
        <v>30802.22</v>
      </c>
      <c r="AF412" s="75">
        <v>0</v>
      </c>
      <c r="AG412" s="75">
        <v>18</v>
      </c>
      <c r="AH412" s="75">
        <v>0</v>
      </c>
      <c r="AI412" s="75">
        <v>0</v>
      </c>
      <c r="AJ412" s="75">
        <v>0</v>
      </c>
      <c r="AK412" s="75">
        <v>1362806.98</v>
      </c>
      <c r="AL412" s="75">
        <v>0</v>
      </c>
      <c r="AM412" s="75">
        <v>0</v>
      </c>
      <c r="AN412" s="75">
        <v>0</v>
      </c>
      <c r="AO412" s="75">
        <v>0</v>
      </c>
      <c r="AP412" s="75">
        <v>0</v>
      </c>
      <c r="AQ412" s="75">
        <v>0</v>
      </c>
      <c r="AR412" s="75">
        <v>0</v>
      </c>
      <c r="AS412" s="75">
        <v>0</v>
      </c>
      <c r="AT412" s="75">
        <v>0</v>
      </c>
      <c r="AU412" s="75">
        <v>0</v>
      </c>
      <c r="AV412" s="75">
        <v>0</v>
      </c>
      <c r="AW412" s="75">
        <v>4867.7299999999996</v>
      </c>
      <c r="AX412" s="75">
        <v>0</v>
      </c>
      <c r="AY412" s="75">
        <v>0</v>
      </c>
      <c r="AZ412" s="75">
        <v>14576.49</v>
      </c>
      <c r="BA412" s="75">
        <v>0</v>
      </c>
      <c r="BB412" s="75">
        <v>0</v>
      </c>
      <c r="BC412" s="75">
        <v>0</v>
      </c>
      <c r="BD412" s="75">
        <v>0</v>
      </c>
      <c r="BE412" s="75">
        <v>0</v>
      </c>
      <c r="BF412" s="75">
        <v>0</v>
      </c>
      <c r="BG412" s="75">
        <v>0</v>
      </c>
      <c r="BH412" s="75">
        <v>0</v>
      </c>
      <c r="BI412" s="75">
        <v>0</v>
      </c>
      <c r="BJ412" s="75">
        <v>0</v>
      </c>
      <c r="BK412" s="75">
        <v>0</v>
      </c>
      <c r="BL412" s="75">
        <v>0</v>
      </c>
      <c r="BM412" s="75">
        <v>0</v>
      </c>
      <c r="BN412" s="75">
        <v>0</v>
      </c>
      <c r="BO412" s="75">
        <v>0</v>
      </c>
      <c r="BP412" s="75">
        <v>0</v>
      </c>
      <c r="BQ412" s="75">
        <v>0</v>
      </c>
      <c r="BR412" s="75">
        <v>0</v>
      </c>
      <c r="BS412" s="75">
        <v>0</v>
      </c>
      <c r="BT412" s="75">
        <v>0</v>
      </c>
      <c r="BU412" s="75">
        <v>0</v>
      </c>
      <c r="BV412" s="75">
        <v>0</v>
      </c>
      <c r="BW412" s="75">
        <v>13</v>
      </c>
      <c r="BX412" s="75">
        <v>0</v>
      </c>
      <c r="BY412" s="76"/>
    </row>
    <row r="413" spans="1:77" x14ac:dyDescent="0.2">
      <c r="A413" s="73" t="s">
        <v>43</v>
      </c>
      <c r="B413" s="74" t="s">
        <v>1018</v>
      </c>
      <c r="C413" s="73" t="s">
        <v>1019</v>
      </c>
      <c r="D413" s="87">
        <v>0</v>
      </c>
      <c r="E413" s="87">
        <v>0</v>
      </c>
      <c r="F413" s="87">
        <v>0</v>
      </c>
      <c r="G413" s="87">
        <v>0</v>
      </c>
      <c r="H413" s="87">
        <v>0</v>
      </c>
      <c r="I413" s="87">
        <v>0</v>
      </c>
      <c r="J413" s="87">
        <v>0</v>
      </c>
      <c r="K413" s="87">
        <v>0</v>
      </c>
      <c r="L413" s="87">
        <v>0</v>
      </c>
      <c r="M413" s="87">
        <v>0</v>
      </c>
      <c r="N413" s="87">
        <v>0</v>
      </c>
      <c r="O413" s="87">
        <v>0</v>
      </c>
      <c r="P413" s="87">
        <v>0</v>
      </c>
      <c r="Q413" s="87">
        <v>0</v>
      </c>
      <c r="R413" s="87">
        <v>0</v>
      </c>
      <c r="S413" s="87">
        <v>0</v>
      </c>
      <c r="T413" s="87">
        <v>0</v>
      </c>
      <c r="U413" s="87">
        <v>0</v>
      </c>
      <c r="V413" s="87">
        <v>0</v>
      </c>
      <c r="W413" s="87">
        <v>0</v>
      </c>
      <c r="X413" s="87">
        <v>0</v>
      </c>
      <c r="Y413" s="87">
        <v>0</v>
      </c>
      <c r="Z413" s="87">
        <v>0</v>
      </c>
      <c r="AA413" s="87">
        <v>0</v>
      </c>
      <c r="AB413" s="87">
        <v>0</v>
      </c>
      <c r="AC413" s="87">
        <v>0</v>
      </c>
      <c r="AD413" s="87">
        <v>0</v>
      </c>
      <c r="AE413" s="87">
        <v>0</v>
      </c>
      <c r="AF413" s="87">
        <v>0</v>
      </c>
      <c r="AG413" s="87">
        <v>0</v>
      </c>
      <c r="AH413" s="87">
        <v>0</v>
      </c>
      <c r="AI413" s="87">
        <v>0</v>
      </c>
      <c r="AJ413" s="87">
        <v>0</v>
      </c>
      <c r="AK413" s="87">
        <v>0</v>
      </c>
      <c r="AL413" s="87">
        <v>0</v>
      </c>
      <c r="AM413" s="87">
        <v>0</v>
      </c>
      <c r="AN413" s="87">
        <v>0</v>
      </c>
      <c r="AO413" s="87">
        <v>0</v>
      </c>
      <c r="AP413" s="87">
        <v>0</v>
      </c>
      <c r="AQ413" s="87">
        <v>0</v>
      </c>
      <c r="AR413" s="87">
        <v>0</v>
      </c>
      <c r="AS413" s="87">
        <v>0</v>
      </c>
      <c r="AT413" s="87">
        <v>0</v>
      </c>
      <c r="AU413" s="87">
        <v>0</v>
      </c>
      <c r="AV413" s="87">
        <v>0</v>
      </c>
      <c r="AW413" s="87">
        <v>0</v>
      </c>
      <c r="AX413" s="87">
        <v>0</v>
      </c>
      <c r="AY413" s="87">
        <v>0</v>
      </c>
      <c r="AZ413" s="87">
        <v>0</v>
      </c>
      <c r="BA413" s="87">
        <v>0</v>
      </c>
      <c r="BB413" s="87">
        <v>0</v>
      </c>
      <c r="BC413" s="87">
        <v>0</v>
      </c>
      <c r="BD413" s="87">
        <v>0</v>
      </c>
      <c r="BE413" s="87">
        <v>0</v>
      </c>
      <c r="BF413" s="87">
        <v>0</v>
      </c>
      <c r="BG413" s="87">
        <v>0</v>
      </c>
      <c r="BH413" s="87">
        <v>0</v>
      </c>
      <c r="BI413" s="87">
        <v>0</v>
      </c>
      <c r="BJ413" s="87">
        <v>0</v>
      </c>
      <c r="BK413" s="87">
        <v>0</v>
      </c>
      <c r="BL413" s="87">
        <v>0</v>
      </c>
      <c r="BM413" s="87">
        <v>0</v>
      </c>
      <c r="BN413" s="87">
        <v>0</v>
      </c>
      <c r="BO413" s="87">
        <v>0</v>
      </c>
      <c r="BP413" s="87">
        <v>0</v>
      </c>
      <c r="BQ413" s="87">
        <v>0</v>
      </c>
      <c r="BR413" s="87">
        <v>0</v>
      </c>
      <c r="BS413" s="87">
        <v>0</v>
      </c>
      <c r="BT413" s="87">
        <v>0</v>
      </c>
      <c r="BU413" s="87">
        <v>0</v>
      </c>
      <c r="BV413" s="87">
        <v>0</v>
      </c>
      <c r="BW413" s="87">
        <v>0</v>
      </c>
      <c r="BX413" s="87">
        <v>0</v>
      </c>
      <c r="BY413" s="76"/>
    </row>
    <row r="414" spans="1:77" x14ac:dyDescent="0.2">
      <c r="A414" s="73" t="s">
        <v>43</v>
      </c>
      <c r="B414" s="74" t="s">
        <v>1020</v>
      </c>
      <c r="C414" s="73" t="s">
        <v>1021</v>
      </c>
      <c r="D414" s="87">
        <v>0</v>
      </c>
      <c r="E414" s="87">
        <v>0</v>
      </c>
      <c r="F414" s="87">
        <v>0</v>
      </c>
      <c r="G414" s="87">
        <v>0</v>
      </c>
      <c r="H414" s="87">
        <v>0</v>
      </c>
      <c r="I414" s="87">
        <v>0</v>
      </c>
      <c r="J414" s="87">
        <v>0</v>
      </c>
      <c r="K414" s="87">
        <v>0</v>
      </c>
      <c r="L414" s="87">
        <v>0</v>
      </c>
      <c r="M414" s="87">
        <v>0</v>
      </c>
      <c r="N414" s="87">
        <v>0</v>
      </c>
      <c r="O414" s="87">
        <v>0</v>
      </c>
      <c r="P414" s="87">
        <v>0</v>
      </c>
      <c r="Q414" s="87">
        <v>0</v>
      </c>
      <c r="R414" s="87">
        <v>0</v>
      </c>
      <c r="S414" s="87">
        <v>0</v>
      </c>
      <c r="T414" s="87">
        <v>0</v>
      </c>
      <c r="U414" s="87">
        <v>0</v>
      </c>
      <c r="V414" s="87">
        <v>0</v>
      </c>
      <c r="W414" s="87">
        <v>0</v>
      </c>
      <c r="X414" s="87">
        <v>0</v>
      </c>
      <c r="Y414" s="87">
        <v>0</v>
      </c>
      <c r="Z414" s="87">
        <v>0</v>
      </c>
      <c r="AA414" s="87">
        <v>0</v>
      </c>
      <c r="AB414" s="87">
        <v>0</v>
      </c>
      <c r="AC414" s="87">
        <v>0</v>
      </c>
      <c r="AD414" s="87">
        <v>0</v>
      </c>
      <c r="AE414" s="87">
        <v>0</v>
      </c>
      <c r="AF414" s="87">
        <v>0</v>
      </c>
      <c r="AG414" s="87">
        <v>0</v>
      </c>
      <c r="AH414" s="87">
        <v>0</v>
      </c>
      <c r="AI414" s="87">
        <v>0</v>
      </c>
      <c r="AJ414" s="87">
        <v>0</v>
      </c>
      <c r="AK414" s="87">
        <v>0</v>
      </c>
      <c r="AL414" s="87">
        <v>0</v>
      </c>
      <c r="AM414" s="87">
        <v>0</v>
      </c>
      <c r="AN414" s="87">
        <v>0</v>
      </c>
      <c r="AO414" s="87">
        <v>0</v>
      </c>
      <c r="AP414" s="87">
        <v>0</v>
      </c>
      <c r="AQ414" s="87">
        <v>0</v>
      </c>
      <c r="AR414" s="87">
        <v>0</v>
      </c>
      <c r="AS414" s="87">
        <v>0</v>
      </c>
      <c r="AT414" s="87">
        <v>0</v>
      </c>
      <c r="AU414" s="87">
        <v>0</v>
      </c>
      <c r="AV414" s="87">
        <v>0</v>
      </c>
      <c r="AW414" s="87">
        <v>0</v>
      </c>
      <c r="AX414" s="87">
        <v>0</v>
      </c>
      <c r="AY414" s="87">
        <v>0</v>
      </c>
      <c r="AZ414" s="87">
        <v>0</v>
      </c>
      <c r="BA414" s="87">
        <v>0</v>
      </c>
      <c r="BB414" s="87">
        <v>0</v>
      </c>
      <c r="BC414" s="87">
        <v>0</v>
      </c>
      <c r="BD414" s="87">
        <v>0</v>
      </c>
      <c r="BE414" s="87">
        <v>0</v>
      </c>
      <c r="BF414" s="87">
        <v>0</v>
      </c>
      <c r="BG414" s="87">
        <v>0</v>
      </c>
      <c r="BH414" s="87">
        <v>0</v>
      </c>
      <c r="BI414" s="87">
        <v>0</v>
      </c>
      <c r="BJ414" s="87">
        <v>0</v>
      </c>
      <c r="BK414" s="87">
        <v>0</v>
      </c>
      <c r="BL414" s="87">
        <v>0</v>
      </c>
      <c r="BM414" s="87">
        <v>0</v>
      </c>
      <c r="BN414" s="87">
        <v>0</v>
      </c>
      <c r="BO414" s="87">
        <v>0</v>
      </c>
      <c r="BP414" s="87">
        <v>0</v>
      </c>
      <c r="BQ414" s="87">
        <v>0</v>
      </c>
      <c r="BR414" s="87">
        <v>0</v>
      </c>
      <c r="BS414" s="87">
        <v>0</v>
      </c>
      <c r="BT414" s="87">
        <v>0</v>
      </c>
      <c r="BU414" s="87">
        <v>0</v>
      </c>
      <c r="BV414" s="87">
        <v>0</v>
      </c>
      <c r="BW414" s="87">
        <v>0</v>
      </c>
      <c r="BX414" s="87">
        <v>0</v>
      </c>
      <c r="BY414" s="76">
        <v>1</v>
      </c>
    </row>
    <row r="415" spans="1:77" x14ac:dyDescent="0.2">
      <c r="A415" s="73" t="s">
        <v>43</v>
      </c>
      <c r="B415" s="74" t="s">
        <v>1022</v>
      </c>
      <c r="C415" s="73" t="s">
        <v>1023</v>
      </c>
      <c r="D415" s="87">
        <v>0</v>
      </c>
      <c r="E415" s="87">
        <v>0</v>
      </c>
      <c r="F415" s="87">
        <v>0</v>
      </c>
      <c r="G415" s="87">
        <v>0</v>
      </c>
      <c r="H415" s="87">
        <v>0</v>
      </c>
      <c r="I415" s="87">
        <v>0</v>
      </c>
      <c r="J415" s="87">
        <v>0</v>
      </c>
      <c r="K415" s="87">
        <v>0</v>
      </c>
      <c r="L415" s="87">
        <v>0</v>
      </c>
      <c r="M415" s="87">
        <v>0</v>
      </c>
      <c r="N415" s="87">
        <v>0</v>
      </c>
      <c r="O415" s="87">
        <v>0</v>
      </c>
      <c r="P415" s="87">
        <v>0</v>
      </c>
      <c r="Q415" s="87">
        <v>0</v>
      </c>
      <c r="R415" s="87">
        <v>0</v>
      </c>
      <c r="S415" s="87">
        <v>0</v>
      </c>
      <c r="T415" s="87">
        <v>0</v>
      </c>
      <c r="U415" s="87">
        <v>0</v>
      </c>
      <c r="V415" s="87">
        <v>0</v>
      </c>
      <c r="W415" s="87">
        <v>0</v>
      </c>
      <c r="X415" s="87">
        <v>0</v>
      </c>
      <c r="Y415" s="87">
        <v>0</v>
      </c>
      <c r="Z415" s="87">
        <v>0</v>
      </c>
      <c r="AA415" s="87">
        <v>0</v>
      </c>
      <c r="AB415" s="87">
        <v>0</v>
      </c>
      <c r="AC415" s="87">
        <v>0</v>
      </c>
      <c r="AD415" s="87">
        <v>0</v>
      </c>
      <c r="AE415" s="87">
        <v>0</v>
      </c>
      <c r="AF415" s="87">
        <v>0</v>
      </c>
      <c r="AG415" s="87">
        <v>0</v>
      </c>
      <c r="AH415" s="87">
        <v>0</v>
      </c>
      <c r="AI415" s="87">
        <v>0</v>
      </c>
      <c r="AJ415" s="87">
        <v>0</v>
      </c>
      <c r="AK415" s="87">
        <v>0</v>
      </c>
      <c r="AL415" s="87">
        <v>0</v>
      </c>
      <c r="AM415" s="87">
        <v>0</v>
      </c>
      <c r="AN415" s="87">
        <v>0</v>
      </c>
      <c r="AO415" s="87">
        <v>0</v>
      </c>
      <c r="AP415" s="87">
        <v>0</v>
      </c>
      <c r="AQ415" s="87">
        <v>0</v>
      </c>
      <c r="AR415" s="87">
        <v>0</v>
      </c>
      <c r="AS415" s="87">
        <v>0</v>
      </c>
      <c r="AT415" s="87">
        <v>0</v>
      </c>
      <c r="AU415" s="87">
        <v>0</v>
      </c>
      <c r="AV415" s="87">
        <v>0</v>
      </c>
      <c r="AW415" s="87">
        <v>0</v>
      </c>
      <c r="AX415" s="87">
        <v>0</v>
      </c>
      <c r="AY415" s="87">
        <v>0</v>
      </c>
      <c r="AZ415" s="87">
        <v>0</v>
      </c>
      <c r="BA415" s="87">
        <v>0</v>
      </c>
      <c r="BB415" s="87">
        <v>0</v>
      </c>
      <c r="BC415" s="87">
        <v>0</v>
      </c>
      <c r="BD415" s="87">
        <v>0</v>
      </c>
      <c r="BE415" s="87">
        <v>0</v>
      </c>
      <c r="BF415" s="87">
        <v>0</v>
      </c>
      <c r="BG415" s="87">
        <v>0</v>
      </c>
      <c r="BH415" s="87">
        <v>0</v>
      </c>
      <c r="BI415" s="87">
        <v>0</v>
      </c>
      <c r="BJ415" s="87">
        <v>0</v>
      </c>
      <c r="BK415" s="87">
        <v>0</v>
      </c>
      <c r="BL415" s="87">
        <v>0</v>
      </c>
      <c r="BM415" s="87">
        <v>0</v>
      </c>
      <c r="BN415" s="87">
        <v>0</v>
      </c>
      <c r="BO415" s="87">
        <v>0</v>
      </c>
      <c r="BP415" s="87">
        <v>0</v>
      </c>
      <c r="BQ415" s="87">
        <v>0</v>
      </c>
      <c r="BR415" s="87">
        <v>0</v>
      </c>
      <c r="BS415" s="87">
        <v>0</v>
      </c>
      <c r="BT415" s="87">
        <v>0</v>
      </c>
      <c r="BU415" s="87">
        <v>0</v>
      </c>
      <c r="BV415" s="87">
        <v>0</v>
      </c>
      <c r="BW415" s="87">
        <v>0</v>
      </c>
      <c r="BX415" s="87">
        <v>0</v>
      </c>
      <c r="BY415" s="76">
        <v>4357.32</v>
      </c>
    </row>
    <row r="416" spans="1:77" x14ac:dyDescent="0.2">
      <c r="A416" s="73" t="s">
        <v>43</v>
      </c>
      <c r="B416" s="74" t="s">
        <v>1024</v>
      </c>
      <c r="C416" s="73" t="s">
        <v>1025</v>
      </c>
      <c r="D416" s="87">
        <v>0</v>
      </c>
      <c r="E416" s="87">
        <v>0</v>
      </c>
      <c r="F416" s="87">
        <v>0</v>
      </c>
      <c r="G416" s="87">
        <v>0</v>
      </c>
      <c r="H416" s="87">
        <v>0</v>
      </c>
      <c r="I416" s="87">
        <v>0</v>
      </c>
      <c r="J416" s="87">
        <v>0</v>
      </c>
      <c r="K416" s="87">
        <v>0</v>
      </c>
      <c r="L416" s="87">
        <v>0</v>
      </c>
      <c r="M416" s="87">
        <v>0</v>
      </c>
      <c r="N416" s="87">
        <v>0</v>
      </c>
      <c r="O416" s="87">
        <v>0</v>
      </c>
      <c r="P416" s="87">
        <v>0</v>
      </c>
      <c r="Q416" s="87">
        <v>0</v>
      </c>
      <c r="R416" s="87">
        <v>0</v>
      </c>
      <c r="S416" s="87">
        <v>0</v>
      </c>
      <c r="T416" s="87">
        <v>0</v>
      </c>
      <c r="U416" s="87">
        <v>0</v>
      </c>
      <c r="V416" s="87">
        <v>0</v>
      </c>
      <c r="W416" s="87">
        <v>0</v>
      </c>
      <c r="X416" s="87">
        <v>0</v>
      </c>
      <c r="Y416" s="87">
        <v>0</v>
      </c>
      <c r="Z416" s="87">
        <v>0</v>
      </c>
      <c r="AA416" s="87">
        <v>0</v>
      </c>
      <c r="AB416" s="87">
        <v>0</v>
      </c>
      <c r="AC416" s="87">
        <v>0</v>
      </c>
      <c r="AD416" s="87">
        <v>0</v>
      </c>
      <c r="AE416" s="87">
        <v>0</v>
      </c>
      <c r="AF416" s="87">
        <v>0</v>
      </c>
      <c r="AG416" s="87">
        <v>0</v>
      </c>
      <c r="AH416" s="87">
        <v>0</v>
      </c>
      <c r="AI416" s="87">
        <v>0</v>
      </c>
      <c r="AJ416" s="87">
        <v>0</v>
      </c>
      <c r="AK416" s="87">
        <v>0</v>
      </c>
      <c r="AL416" s="87">
        <v>0</v>
      </c>
      <c r="AM416" s="87">
        <v>0</v>
      </c>
      <c r="AN416" s="87">
        <v>0</v>
      </c>
      <c r="AO416" s="87">
        <v>0</v>
      </c>
      <c r="AP416" s="87">
        <v>0</v>
      </c>
      <c r="AQ416" s="87">
        <v>0</v>
      </c>
      <c r="AR416" s="87">
        <v>0</v>
      </c>
      <c r="AS416" s="87">
        <v>0</v>
      </c>
      <c r="AT416" s="87">
        <v>0</v>
      </c>
      <c r="AU416" s="87">
        <v>0</v>
      </c>
      <c r="AV416" s="87">
        <v>0</v>
      </c>
      <c r="AW416" s="87">
        <v>0</v>
      </c>
      <c r="AX416" s="87">
        <v>0</v>
      </c>
      <c r="AY416" s="87">
        <v>0</v>
      </c>
      <c r="AZ416" s="87">
        <v>0</v>
      </c>
      <c r="BA416" s="87">
        <v>0</v>
      </c>
      <c r="BB416" s="87">
        <v>0</v>
      </c>
      <c r="BC416" s="87">
        <v>0</v>
      </c>
      <c r="BD416" s="87">
        <v>0</v>
      </c>
      <c r="BE416" s="87">
        <v>0</v>
      </c>
      <c r="BF416" s="87">
        <v>0</v>
      </c>
      <c r="BG416" s="87">
        <v>0</v>
      </c>
      <c r="BH416" s="87">
        <v>0</v>
      </c>
      <c r="BI416" s="87">
        <v>0</v>
      </c>
      <c r="BJ416" s="87">
        <v>0</v>
      </c>
      <c r="BK416" s="87">
        <v>0</v>
      </c>
      <c r="BL416" s="87">
        <v>0</v>
      </c>
      <c r="BM416" s="87">
        <v>0</v>
      </c>
      <c r="BN416" s="87">
        <v>0</v>
      </c>
      <c r="BO416" s="87">
        <v>0</v>
      </c>
      <c r="BP416" s="87">
        <v>0</v>
      </c>
      <c r="BQ416" s="87">
        <v>0</v>
      </c>
      <c r="BR416" s="87">
        <v>0</v>
      </c>
      <c r="BS416" s="87">
        <v>0</v>
      </c>
      <c r="BT416" s="87">
        <v>0</v>
      </c>
      <c r="BU416" s="87">
        <v>0</v>
      </c>
      <c r="BV416" s="87">
        <v>0</v>
      </c>
      <c r="BW416" s="87">
        <v>0</v>
      </c>
      <c r="BX416" s="87">
        <v>0</v>
      </c>
      <c r="BY416" s="76">
        <v>4</v>
      </c>
    </row>
    <row r="417" spans="1:77" x14ac:dyDescent="0.2">
      <c r="A417" s="73" t="s">
        <v>43</v>
      </c>
      <c r="B417" s="74" t="s">
        <v>1026</v>
      </c>
      <c r="C417" s="73" t="s">
        <v>1027</v>
      </c>
      <c r="D417" s="75">
        <v>0</v>
      </c>
      <c r="E417" s="75">
        <v>0</v>
      </c>
      <c r="F417" s="75">
        <v>0</v>
      </c>
      <c r="G417" s="75">
        <v>0</v>
      </c>
      <c r="H417" s="75">
        <v>0</v>
      </c>
      <c r="I417" s="75">
        <v>0</v>
      </c>
      <c r="J417" s="75">
        <v>0</v>
      </c>
      <c r="K417" s="75">
        <v>0</v>
      </c>
      <c r="L417" s="75">
        <v>0</v>
      </c>
      <c r="M417" s="75">
        <v>0</v>
      </c>
      <c r="N417" s="75">
        <v>0</v>
      </c>
      <c r="O417" s="75">
        <v>0</v>
      </c>
      <c r="P417" s="75">
        <v>0</v>
      </c>
      <c r="Q417" s="75">
        <v>0</v>
      </c>
      <c r="R417" s="75">
        <v>0</v>
      </c>
      <c r="S417" s="75">
        <v>0</v>
      </c>
      <c r="T417" s="75">
        <v>0</v>
      </c>
      <c r="U417" s="75">
        <v>0</v>
      </c>
      <c r="V417" s="75">
        <v>0</v>
      </c>
      <c r="W417" s="75">
        <v>0</v>
      </c>
      <c r="X417" s="75">
        <v>0</v>
      </c>
      <c r="Y417" s="75">
        <v>0</v>
      </c>
      <c r="Z417" s="75">
        <v>0</v>
      </c>
      <c r="AA417" s="75">
        <v>0</v>
      </c>
      <c r="AB417" s="75">
        <v>0</v>
      </c>
      <c r="AC417" s="75">
        <v>0</v>
      </c>
      <c r="AD417" s="75">
        <v>0</v>
      </c>
      <c r="AE417" s="75">
        <v>0</v>
      </c>
      <c r="AF417" s="75">
        <v>0</v>
      </c>
      <c r="AG417" s="75">
        <v>0</v>
      </c>
      <c r="AH417" s="75">
        <v>0</v>
      </c>
      <c r="AI417" s="75">
        <v>0</v>
      </c>
      <c r="AJ417" s="75">
        <v>0</v>
      </c>
      <c r="AK417" s="75">
        <v>0</v>
      </c>
      <c r="AL417" s="75">
        <v>0</v>
      </c>
      <c r="AM417" s="75">
        <v>0</v>
      </c>
      <c r="AN417" s="75">
        <v>0</v>
      </c>
      <c r="AO417" s="75">
        <v>0</v>
      </c>
      <c r="AP417" s="75">
        <v>0</v>
      </c>
      <c r="AQ417" s="75">
        <v>0</v>
      </c>
      <c r="AR417" s="75">
        <v>0</v>
      </c>
      <c r="AS417" s="75">
        <v>0</v>
      </c>
      <c r="AT417" s="75">
        <v>0</v>
      </c>
      <c r="AU417" s="75">
        <v>0</v>
      </c>
      <c r="AV417" s="75">
        <v>0</v>
      </c>
      <c r="AW417" s="75">
        <v>0</v>
      </c>
      <c r="AX417" s="75">
        <v>0</v>
      </c>
      <c r="AY417" s="75">
        <v>0</v>
      </c>
      <c r="AZ417" s="75">
        <v>0</v>
      </c>
      <c r="BA417" s="75">
        <v>0</v>
      </c>
      <c r="BB417" s="75">
        <v>0</v>
      </c>
      <c r="BC417" s="75">
        <v>0</v>
      </c>
      <c r="BD417" s="75">
        <v>0</v>
      </c>
      <c r="BE417" s="75">
        <v>0</v>
      </c>
      <c r="BF417" s="75">
        <v>0</v>
      </c>
      <c r="BG417" s="75">
        <v>0</v>
      </c>
      <c r="BH417" s="75">
        <v>0</v>
      </c>
      <c r="BI417" s="75">
        <v>0</v>
      </c>
      <c r="BJ417" s="75">
        <v>0</v>
      </c>
      <c r="BK417" s="75">
        <v>0</v>
      </c>
      <c r="BL417" s="75">
        <v>0</v>
      </c>
      <c r="BM417" s="75">
        <v>0</v>
      </c>
      <c r="BN417" s="75">
        <v>0</v>
      </c>
      <c r="BO417" s="75">
        <v>0</v>
      </c>
      <c r="BP417" s="75">
        <v>19000000</v>
      </c>
      <c r="BQ417" s="75">
        <v>0</v>
      </c>
      <c r="BR417" s="75">
        <v>0</v>
      </c>
      <c r="BS417" s="75">
        <v>0</v>
      </c>
      <c r="BT417" s="75">
        <v>0</v>
      </c>
      <c r="BU417" s="75">
        <v>0</v>
      </c>
      <c r="BV417" s="75">
        <v>0</v>
      </c>
      <c r="BW417" s="75">
        <v>0</v>
      </c>
      <c r="BX417" s="75">
        <v>0</v>
      </c>
      <c r="BY417" s="76">
        <v>2709.31</v>
      </c>
    </row>
    <row r="418" spans="1:77" x14ac:dyDescent="0.2">
      <c r="A418" s="73" t="s">
        <v>43</v>
      </c>
      <c r="B418" s="74" t="s">
        <v>1028</v>
      </c>
      <c r="C418" s="73" t="s">
        <v>1029</v>
      </c>
      <c r="D418" s="75">
        <v>0</v>
      </c>
      <c r="E418" s="75">
        <v>0</v>
      </c>
      <c r="F418" s="75">
        <v>0</v>
      </c>
      <c r="G418" s="75">
        <v>0</v>
      </c>
      <c r="H418" s="75">
        <v>0</v>
      </c>
      <c r="I418" s="75">
        <v>0</v>
      </c>
      <c r="J418" s="75">
        <v>16931827.34</v>
      </c>
      <c r="K418" s="75">
        <v>0</v>
      </c>
      <c r="L418" s="75">
        <v>0</v>
      </c>
      <c r="M418" s="75">
        <v>0</v>
      </c>
      <c r="N418" s="75">
        <v>0</v>
      </c>
      <c r="O418" s="75">
        <v>0</v>
      </c>
      <c r="P418" s="75">
        <v>0</v>
      </c>
      <c r="Q418" s="75">
        <v>0</v>
      </c>
      <c r="R418" s="75">
        <v>0</v>
      </c>
      <c r="S418" s="75">
        <v>0</v>
      </c>
      <c r="T418" s="75">
        <v>0</v>
      </c>
      <c r="U418" s="75">
        <v>0</v>
      </c>
      <c r="V418" s="75">
        <v>0</v>
      </c>
      <c r="W418" s="75">
        <v>0</v>
      </c>
      <c r="X418" s="75">
        <v>0</v>
      </c>
      <c r="Y418" s="75">
        <v>0</v>
      </c>
      <c r="Z418" s="75">
        <v>0</v>
      </c>
      <c r="AA418" s="75">
        <v>0</v>
      </c>
      <c r="AB418" s="75">
        <v>0</v>
      </c>
      <c r="AC418" s="75">
        <v>0</v>
      </c>
      <c r="AD418" s="75">
        <v>0</v>
      </c>
      <c r="AE418" s="75">
        <v>16735990.52</v>
      </c>
      <c r="AF418" s="75">
        <v>0</v>
      </c>
      <c r="AG418" s="75">
        <v>0</v>
      </c>
      <c r="AH418" s="75">
        <v>0</v>
      </c>
      <c r="AI418" s="75">
        <v>0</v>
      </c>
      <c r="AJ418" s="75">
        <v>0</v>
      </c>
      <c r="AK418" s="75">
        <v>0</v>
      </c>
      <c r="AL418" s="75">
        <v>0</v>
      </c>
      <c r="AM418" s="75">
        <v>0</v>
      </c>
      <c r="AN418" s="75">
        <v>0</v>
      </c>
      <c r="AO418" s="75">
        <v>0</v>
      </c>
      <c r="AP418" s="75">
        <v>0</v>
      </c>
      <c r="AQ418" s="75">
        <v>0</v>
      </c>
      <c r="AR418" s="75">
        <v>0</v>
      </c>
      <c r="AS418" s="75">
        <v>0</v>
      </c>
      <c r="AT418" s="75">
        <v>0</v>
      </c>
      <c r="AU418" s="75">
        <v>0</v>
      </c>
      <c r="AV418" s="75">
        <v>0</v>
      </c>
      <c r="AW418" s="75">
        <v>0</v>
      </c>
      <c r="AX418" s="75">
        <v>0</v>
      </c>
      <c r="AY418" s="75">
        <v>0</v>
      </c>
      <c r="AZ418" s="75">
        <v>0</v>
      </c>
      <c r="BA418" s="75">
        <v>0</v>
      </c>
      <c r="BB418" s="75">
        <v>0</v>
      </c>
      <c r="BC418" s="75">
        <v>0</v>
      </c>
      <c r="BD418" s="75">
        <v>0</v>
      </c>
      <c r="BE418" s="75">
        <v>0</v>
      </c>
      <c r="BF418" s="75">
        <v>0</v>
      </c>
      <c r="BG418" s="75">
        <v>0</v>
      </c>
      <c r="BH418" s="75">
        <v>0</v>
      </c>
      <c r="BI418" s="75">
        <v>0</v>
      </c>
      <c r="BJ418" s="75">
        <v>0</v>
      </c>
      <c r="BK418" s="75">
        <v>0</v>
      </c>
      <c r="BL418" s="75">
        <v>0</v>
      </c>
      <c r="BM418" s="75">
        <v>0</v>
      </c>
      <c r="BN418" s="75">
        <v>0</v>
      </c>
      <c r="BO418" s="75">
        <v>2717</v>
      </c>
      <c r="BP418" s="75">
        <v>0</v>
      </c>
      <c r="BQ418" s="75">
        <v>0</v>
      </c>
      <c r="BR418" s="75">
        <v>0</v>
      </c>
      <c r="BS418" s="75">
        <v>0</v>
      </c>
      <c r="BT418" s="75">
        <v>0</v>
      </c>
      <c r="BU418" s="75">
        <v>0</v>
      </c>
      <c r="BV418" s="75">
        <v>0</v>
      </c>
      <c r="BW418" s="75">
        <v>0</v>
      </c>
      <c r="BX418" s="75">
        <v>0</v>
      </c>
      <c r="BY418" s="76">
        <v>3</v>
      </c>
    </row>
    <row r="419" spans="1:77" x14ac:dyDescent="0.2">
      <c r="A419" s="73" t="s">
        <v>43</v>
      </c>
      <c r="B419" s="74" t="s">
        <v>1030</v>
      </c>
      <c r="C419" s="73" t="s">
        <v>1031</v>
      </c>
      <c r="D419" s="75">
        <v>3040000</v>
      </c>
      <c r="E419" s="75">
        <v>0</v>
      </c>
      <c r="F419" s="75">
        <v>720000</v>
      </c>
      <c r="G419" s="75">
        <v>0</v>
      </c>
      <c r="H419" s="75">
        <v>80000</v>
      </c>
      <c r="I419" s="75">
        <v>0</v>
      </c>
      <c r="J419" s="75">
        <v>10740000</v>
      </c>
      <c r="K419" s="75">
        <v>1280000</v>
      </c>
      <c r="L419" s="75">
        <v>0</v>
      </c>
      <c r="M419" s="75">
        <v>5850000</v>
      </c>
      <c r="N419" s="75">
        <v>0</v>
      </c>
      <c r="O419" s="75">
        <v>910000</v>
      </c>
      <c r="P419" s="75">
        <v>1260000</v>
      </c>
      <c r="Q419" s="75">
        <v>1240000</v>
      </c>
      <c r="R419" s="75">
        <v>220000</v>
      </c>
      <c r="S419" s="75">
        <v>200000</v>
      </c>
      <c r="T419" s="75">
        <v>0</v>
      </c>
      <c r="U419" s="75">
        <v>200000</v>
      </c>
      <c r="V419" s="75">
        <v>3820000</v>
      </c>
      <c r="W419" s="75">
        <v>0</v>
      </c>
      <c r="X419" s="75">
        <v>0</v>
      </c>
      <c r="Y419" s="75">
        <v>0</v>
      </c>
      <c r="Z419" s="75">
        <v>0</v>
      </c>
      <c r="AA419" s="75">
        <v>0</v>
      </c>
      <c r="AB419" s="75">
        <v>0</v>
      </c>
      <c r="AC419" s="75">
        <v>80000</v>
      </c>
      <c r="AD419" s="75">
        <v>0</v>
      </c>
      <c r="AE419" s="75">
        <v>0</v>
      </c>
      <c r="AF419" s="75">
        <v>0</v>
      </c>
      <c r="AG419" s="75">
        <v>80000</v>
      </c>
      <c r="AH419" s="75">
        <v>80000</v>
      </c>
      <c r="AI419" s="75">
        <v>0</v>
      </c>
      <c r="AJ419" s="75">
        <v>80000</v>
      </c>
      <c r="AK419" s="75">
        <v>80000</v>
      </c>
      <c r="AL419" s="75">
        <v>0</v>
      </c>
      <c r="AM419" s="75">
        <v>160000</v>
      </c>
      <c r="AN419" s="75">
        <v>0</v>
      </c>
      <c r="AO419" s="75">
        <v>0</v>
      </c>
      <c r="AP419" s="75">
        <v>40000</v>
      </c>
      <c r="AQ419" s="75">
        <v>890000</v>
      </c>
      <c r="AR419" s="75">
        <v>200000</v>
      </c>
      <c r="AS419" s="75">
        <v>120000</v>
      </c>
      <c r="AT419" s="75">
        <v>40000</v>
      </c>
      <c r="AU419" s="75">
        <v>30000</v>
      </c>
      <c r="AV419" s="75">
        <v>170000</v>
      </c>
      <c r="AW419" s="75">
        <v>0</v>
      </c>
      <c r="AX419" s="75">
        <v>2000000</v>
      </c>
      <c r="AY419" s="75">
        <v>0</v>
      </c>
      <c r="AZ419" s="75">
        <v>80000</v>
      </c>
      <c r="BA419" s="75">
        <v>690000</v>
      </c>
      <c r="BB419" s="75">
        <v>550000</v>
      </c>
      <c r="BC419" s="75">
        <v>0</v>
      </c>
      <c r="BD419" s="75">
        <v>520000</v>
      </c>
      <c r="BE419" s="75">
        <v>320000</v>
      </c>
      <c r="BF419" s="75">
        <v>740000</v>
      </c>
      <c r="BG419" s="75">
        <v>280000</v>
      </c>
      <c r="BH419" s="75">
        <v>0</v>
      </c>
      <c r="BI419" s="75">
        <v>7847625.2199999997</v>
      </c>
      <c r="BJ419" s="75">
        <v>1480000</v>
      </c>
      <c r="BK419" s="75">
        <v>0</v>
      </c>
      <c r="BL419" s="75">
        <v>0</v>
      </c>
      <c r="BM419" s="75">
        <v>0</v>
      </c>
      <c r="BN419" s="75">
        <v>120000</v>
      </c>
      <c r="BO419" s="75">
        <v>0</v>
      </c>
      <c r="BP419" s="75">
        <v>4730000</v>
      </c>
      <c r="BQ419" s="75">
        <v>120000</v>
      </c>
      <c r="BR419" s="75">
        <v>450000</v>
      </c>
      <c r="BS419" s="75">
        <v>0</v>
      </c>
      <c r="BT419" s="75">
        <v>120000</v>
      </c>
      <c r="BU419" s="75">
        <v>1000000</v>
      </c>
      <c r="BV419" s="75">
        <v>0</v>
      </c>
      <c r="BW419" s="75">
        <v>280000</v>
      </c>
      <c r="BX419" s="75">
        <v>280000</v>
      </c>
      <c r="BY419" s="76">
        <v>4</v>
      </c>
    </row>
    <row r="420" spans="1:77" x14ac:dyDescent="0.2">
      <c r="A420" s="73" t="s">
        <v>43</v>
      </c>
      <c r="B420" s="74" t="s">
        <v>1032</v>
      </c>
      <c r="C420" s="73" t="s">
        <v>1033</v>
      </c>
      <c r="D420" s="87">
        <v>0</v>
      </c>
      <c r="E420" s="87">
        <v>0</v>
      </c>
      <c r="F420" s="87">
        <v>0</v>
      </c>
      <c r="G420" s="87">
        <v>0</v>
      </c>
      <c r="H420" s="87">
        <v>0</v>
      </c>
      <c r="I420" s="87">
        <v>0</v>
      </c>
      <c r="J420" s="87">
        <v>0</v>
      </c>
      <c r="K420" s="87">
        <v>0</v>
      </c>
      <c r="L420" s="87">
        <v>0</v>
      </c>
      <c r="M420" s="87">
        <v>0</v>
      </c>
      <c r="N420" s="87">
        <v>0</v>
      </c>
      <c r="O420" s="87">
        <v>0</v>
      </c>
      <c r="P420" s="87">
        <v>0</v>
      </c>
      <c r="Q420" s="87">
        <v>0</v>
      </c>
      <c r="R420" s="87">
        <v>0</v>
      </c>
      <c r="S420" s="87">
        <v>0</v>
      </c>
      <c r="T420" s="87">
        <v>0</v>
      </c>
      <c r="U420" s="87">
        <v>0</v>
      </c>
      <c r="V420" s="87">
        <v>0</v>
      </c>
      <c r="W420" s="87">
        <v>0</v>
      </c>
      <c r="X420" s="87">
        <v>0</v>
      </c>
      <c r="Y420" s="87">
        <v>0</v>
      </c>
      <c r="Z420" s="87">
        <v>0</v>
      </c>
      <c r="AA420" s="87">
        <v>0</v>
      </c>
      <c r="AB420" s="87">
        <v>0</v>
      </c>
      <c r="AC420" s="87">
        <v>0</v>
      </c>
      <c r="AD420" s="87">
        <v>0</v>
      </c>
      <c r="AE420" s="87">
        <v>0</v>
      </c>
      <c r="AF420" s="87">
        <v>0</v>
      </c>
      <c r="AG420" s="87">
        <v>0</v>
      </c>
      <c r="AH420" s="87">
        <v>0</v>
      </c>
      <c r="AI420" s="87">
        <v>0</v>
      </c>
      <c r="AJ420" s="87">
        <v>0</v>
      </c>
      <c r="AK420" s="87">
        <v>0</v>
      </c>
      <c r="AL420" s="87">
        <v>0</v>
      </c>
      <c r="AM420" s="87">
        <v>0</v>
      </c>
      <c r="AN420" s="87">
        <v>0</v>
      </c>
      <c r="AO420" s="87">
        <v>0</v>
      </c>
      <c r="AP420" s="87">
        <v>0</v>
      </c>
      <c r="AQ420" s="87">
        <v>0</v>
      </c>
      <c r="AR420" s="87">
        <v>0</v>
      </c>
      <c r="AS420" s="87">
        <v>0</v>
      </c>
      <c r="AT420" s="87">
        <v>0</v>
      </c>
      <c r="AU420" s="87">
        <v>0</v>
      </c>
      <c r="AV420" s="87">
        <v>0</v>
      </c>
      <c r="AW420" s="87">
        <v>0</v>
      </c>
      <c r="AX420" s="87">
        <v>0</v>
      </c>
      <c r="AY420" s="87">
        <v>0</v>
      </c>
      <c r="AZ420" s="87">
        <v>0</v>
      </c>
      <c r="BA420" s="87">
        <v>0</v>
      </c>
      <c r="BB420" s="87">
        <v>0</v>
      </c>
      <c r="BC420" s="87">
        <v>0</v>
      </c>
      <c r="BD420" s="87">
        <v>0</v>
      </c>
      <c r="BE420" s="87">
        <v>0</v>
      </c>
      <c r="BF420" s="87">
        <v>0</v>
      </c>
      <c r="BG420" s="87">
        <v>0</v>
      </c>
      <c r="BH420" s="87">
        <v>0</v>
      </c>
      <c r="BI420" s="87">
        <v>0</v>
      </c>
      <c r="BJ420" s="87">
        <v>0</v>
      </c>
      <c r="BK420" s="87">
        <v>0</v>
      </c>
      <c r="BL420" s="87">
        <v>0</v>
      </c>
      <c r="BM420" s="87">
        <v>0</v>
      </c>
      <c r="BN420" s="87">
        <v>0</v>
      </c>
      <c r="BO420" s="87">
        <v>0</v>
      </c>
      <c r="BP420" s="87">
        <v>0</v>
      </c>
      <c r="BQ420" s="87">
        <v>0</v>
      </c>
      <c r="BR420" s="87">
        <v>0</v>
      </c>
      <c r="BS420" s="87">
        <v>0</v>
      </c>
      <c r="BT420" s="87">
        <v>0</v>
      </c>
      <c r="BU420" s="87">
        <v>0</v>
      </c>
      <c r="BV420" s="87">
        <v>0</v>
      </c>
      <c r="BW420" s="87">
        <v>0</v>
      </c>
      <c r="BX420" s="87">
        <v>0</v>
      </c>
      <c r="BY420" s="76">
        <v>1</v>
      </c>
    </row>
    <row r="421" spans="1:77" x14ac:dyDescent="0.2">
      <c r="A421" s="73" t="s">
        <v>43</v>
      </c>
      <c r="B421" s="74" t="s">
        <v>1034</v>
      </c>
      <c r="C421" s="73" t="s">
        <v>1035</v>
      </c>
      <c r="D421" s="87">
        <v>0</v>
      </c>
      <c r="E421" s="87">
        <v>0</v>
      </c>
      <c r="F421" s="87">
        <v>0</v>
      </c>
      <c r="G421" s="87">
        <v>0</v>
      </c>
      <c r="H421" s="87">
        <v>0</v>
      </c>
      <c r="I421" s="87">
        <v>0</v>
      </c>
      <c r="J421" s="87">
        <v>0</v>
      </c>
      <c r="K421" s="87">
        <v>0</v>
      </c>
      <c r="L421" s="87">
        <v>0</v>
      </c>
      <c r="M421" s="87">
        <v>0</v>
      </c>
      <c r="N421" s="87">
        <v>0</v>
      </c>
      <c r="O421" s="87">
        <v>0</v>
      </c>
      <c r="P421" s="87">
        <v>0</v>
      </c>
      <c r="Q421" s="87">
        <v>0</v>
      </c>
      <c r="R421" s="87">
        <v>0</v>
      </c>
      <c r="S421" s="87">
        <v>0</v>
      </c>
      <c r="T421" s="87">
        <v>0</v>
      </c>
      <c r="U421" s="87">
        <v>0</v>
      </c>
      <c r="V421" s="87">
        <v>0</v>
      </c>
      <c r="W421" s="87">
        <v>0</v>
      </c>
      <c r="X421" s="87">
        <v>0</v>
      </c>
      <c r="Y421" s="87">
        <v>0</v>
      </c>
      <c r="Z421" s="87">
        <v>0</v>
      </c>
      <c r="AA421" s="87">
        <v>0</v>
      </c>
      <c r="AB421" s="87">
        <v>0</v>
      </c>
      <c r="AC421" s="87">
        <v>0</v>
      </c>
      <c r="AD421" s="87">
        <v>0</v>
      </c>
      <c r="AE421" s="87">
        <v>0</v>
      </c>
      <c r="AF421" s="87">
        <v>0</v>
      </c>
      <c r="AG421" s="87">
        <v>0</v>
      </c>
      <c r="AH421" s="87">
        <v>0</v>
      </c>
      <c r="AI421" s="87">
        <v>0</v>
      </c>
      <c r="AJ421" s="87">
        <v>0</v>
      </c>
      <c r="AK421" s="87">
        <v>0</v>
      </c>
      <c r="AL421" s="87">
        <v>0</v>
      </c>
      <c r="AM421" s="87">
        <v>0</v>
      </c>
      <c r="AN421" s="87">
        <v>0</v>
      </c>
      <c r="AO421" s="87">
        <v>0</v>
      </c>
      <c r="AP421" s="87">
        <v>0</v>
      </c>
      <c r="AQ421" s="87">
        <v>0</v>
      </c>
      <c r="AR421" s="87">
        <v>0</v>
      </c>
      <c r="AS421" s="87">
        <v>0</v>
      </c>
      <c r="AT421" s="87">
        <v>0</v>
      </c>
      <c r="AU421" s="87">
        <v>0</v>
      </c>
      <c r="AV421" s="87">
        <v>0</v>
      </c>
      <c r="AW421" s="87">
        <v>0</v>
      </c>
      <c r="AX421" s="87">
        <v>0</v>
      </c>
      <c r="AY421" s="87">
        <v>0</v>
      </c>
      <c r="AZ421" s="87">
        <v>0</v>
      </c>
      <c r="BA421" s="87">
        <v>0</v>
      </c>
      <c r="BB421" s="87">
        <v>0</v>
      </c>
      <c r="BC421" s="87">
        <v>0</v>
      </c>
      <c r="BD421" s="87">
        <v>0</v>
      </c>
      <c r="BE421" s="87">
        <v>0</v>
      </c>
      <c r="BF421" s="87">
        <v>0</v>
      </c>
      <c r="BG421" s="87">
        <v>0</v>
      </c>
      <c r="BH421" s="87">
        <v>0</v>
      </c>
      <c r="BI421" s="87">
        <v>0</v>
      </c>
      <c r="BJ421" s="87">
        <v>0</v>
      </c>
      <c r="BK421" s="87">
        <v>0</v>
      </c>
      <c r="BL421" s="87">
        <v>0</v>
      </c>
      <c r="BM421" s="87">
        <v>0</v>
      </c>
      <c r="BN421" s="87">
        <v>0</v>
      </c>
      <c r="BO421" s="87">
        <v>0</v>
      </c>
      <c r="BP421" s="87">
        <v>0</v>
      </c>
      <c r="BQ421" s="87">
        <v>0</v>
      </c>
      <c r="BR421" s="87">
        <v>0</v>
      </c>
      <c r="BS421" s="87">
        <v>0</v>
      </c>
      <c r="BT421" s="87">
        <v>0</v>
      </c>
      <c r="BU421" s="87">
        <v>0</v>
      </c>
      <c r="BV421" s="87">
        <v>0</v>
      </c>
      <c r="BW421" s="87">
        <v>0</v>
      </c>
      <c r="BX421" s="87">
        <v>0</v>
      </c>
      <c r="BY421" s="76">
        <v>189646.47</v>
      </c>
    </row>
    <row r="422" spans="1:77" x14ac:dyDescent="0.2">
      <c r="A422" s="73" t="s">
        <v>43</v>
      </c>
      <c r="B422" s="74" t="s">
        <v>1036</v>
      </c>
      <c r="C422" s="73" t="s">
        <v>1037</v>
      </c>
      <c r="D422" s="75">
        <v>0</v>
      </c>
      <c r="E422" s="75">
        <v>0</v>
      </c>
      <c r="F422" s="75">
        <v>0</v>
      </c>
      <c r="G422" s="75">
        <v>0</v>
      </c>
      <c r="H422" s="75">
        <v>0</v>
      </c>
      <c r="I422" s="75">
        <v>0</v>
      </c>
      <c r="J422" s="75">
        <v>0</v>
      </c>
      <c r="K422" s="75">
        <v>0</v>
      </c>
      <c r="L422" s="75">
        <v>0</v>
      </c>
      <c r="M422" s="75">
        <v>0</v>
      </c>
      <c r="N422" s="75">
        <v>0</v>
      </c>
      <c r="O422" s="75">
        <v>0</v>
      </c>
      <c r="P422" s="75">
        <v>0</v>
      </c>
      <c r="Q422" s="75">
        <v>0</v>
      </c>
      <c r="R422" s="75">
        <v>0</v>
      </c>
      <c r="S422" s="75">
        <v>0</v>
      </c>
      <c r="T422" s="75">
        <v>0</v>
      </c>
      <c r="U422" s="75">
        <v>0</v>
      </c>
      <c r="V422" s="75">
        <v>0</v>
      </c>
      <c r="W422" s="75">
        <v>0</v>
      </c>
      <c r="X422" s="75">
        <v>0</v>
      </c>
      <c r="Y422" s="75">
        <v>0</v>
      </c>
      <c r="Z422" s="75">
        <v>0</v>
      </c>
      <c r="AA422" s="75">
        <v>0</v>
      </c>
      <c r="AB422" s="75">
        <v>0</v>
      </c>
      <c r="AC422" s="75">
        <v>0</v>
      </c>
      <c r="AD422" s="75">
        <v>0</v>
      </c>
      <c r="AE422" s="75">
        <v>0</v>
      </c>
      <c r="AF422" s="75">
        <v>0</v>
      </c>
      <c r="AG422" s="75">
        <v>0</v>
      </c>
      <c r="AH422" s="75">
        <v>0</v>
      </c>
      <c r="AI422" s="75">
        <v>0</v>
      </c>
      <c r="AJ422" s="75">
        <v>0</v>
      </c>
      <c r="AK422" s="75">
        <v>0</v>
      </c>
      <c r="AL422" s="75">
        <v>0</v>
      </c>
      <c r="AM422" s="75">
        <v>0</v>
      </c>
      <c r="AN422" s="75">
        <v>0</v>
      </c>
      <c r="AO422" s="75">
        <v>0</v>
      </c>
      <c r="AP422" s="75">
        <v>0</v>
      </c>
      <c r="AQ422" s="75">
        <v>68374.84</v>
      </c>
      <c r="AR422" s="75">
        <v>0</v>
      </c>
      <c r="AS422" s="75">
        <v>0</v>
      </c>
      <c r="AT422" s="75">
        <v>0</v>
      </c>
      <c r="AU422" s="75">
        <v>0</v>
      </c>
      <c r="AV422" s="75">
        <v>0</v>
      </c>
      <c r="AW422" s="75">
        <v>0</v>
      </c>
      <c r="AX422" s="75">
        <v>0</v>
      </c>
      <c r="AY422" s="75">
        <v>0</v>
      </c>
      <c r="AZ422" s="75">
        <v>0</v>
      </c>
      <c r="BA422" s="75">
        <v>0</v>
      </c>
      <c r="BB422" s="75">
        <v>0</v>
      </c>
      <c r="BC422" s="75">
        <v>0</v>
      </c>
      <c r="BD422" s="75">
        <v>0</v>
      </c>
      <c r="BE422" s="75">
        <v>0</v>
      </c>
      <c r="BF422" s="75">
        <v>0</v>
      </c>
      <c r="BG422" s="75">
        <v>0</v>
      </c>
      <c r="BH422" s="75">
        <v>0</v>
      </c>
      <c r="BI422" s="75">
        <v>0</v>
      </c>
      <c r="BJ422" s="75">
        <v>0</v>
      </c>
      <c r="BK422" s="75">
        <v>0</v>
      </c>
      <c r="BL422" s="75">
        <v>0</v>
      </c>
      <c r="BM422" s="75">
        <v>0</v>
      </c>
      <c r="BN422" s="75">
        <v>0</v>
      </c>
      <c r="BO422" s="75">
        <v>0</v>
      </c>
      <c r="BP422" s="75">
        <v>0</v>
      </c>
      <c r="BQ422" s="75">
        <v>0</v>
      </c>
      <c r="BR422" s="75">
        <v>0</v>
      </c>
      <c r="BS422" s="75">
        <v>0</v>
      </c>
      <c r="BT422" s="75">
        <v>74000</v>
      </c>
      <c r="BU422" s="75">
        <v>0</v>
      </c>
      <c r="BV422" s="75">
        <v>0</v>
      </c>
      <c r="BW422" s="75">
        <v>18404</v>
      </c>
      <c r="BX422" s="75">
        <v>0</v>
      </c>
      <c r="BY422" s="76">
        <v>26</v>
      </c>
    </row>
    <row r="423" spans="1:77" x14ac:dyDescent="0.2">
      <c r="A423" s="73" t="s">
        <v>43</v>
      </c>
      <c r="B423" s="74" t="s">
        <v>1038</v>
      </c>
      <c r="C423" s="73" t="s">
        <v>1039</v>
      </c>
      <c r="D423" s="75">
        <v>0</v>
      </c>
      <c r="E423" s="75">
        <v>0</v>
      </c>
      <c r="F423" s="75">
        <v>0</v>
      </c>
      <c r="G423" s="75">
        <v>0</v>
      </c>
      <c r="H423" s="75">
        <v>0</v>
      </c>
      <c r="I423" s="75">
        <v>0</v>
      </c>
      <c r="J423" s="75">
        <v>0</v>
      </c>
      <c r="K423" s="75">
        <v>0</v>
      </c>
      <c r="L423" s="75">
        <v>0</v>
      </c>
      <c r="M423" s="75">
        <v>0</v>
      </c>
      <c r="N423" s="75">
        <v>0</v>
      </c>
      <c r="O423" s="75">
        <v>0</v>
      </c>
      <c r="P423" s="75">
        <v>0</v>
      </c>
      <c r="Q423" s="75">
        <v>0</v>
      </c>
      <c r="R423" s="75">
        <v>0</v>
      </c>
      <c r="S423" s="75">
        <v>0</v>
      </c>
      <c r="T423" s="75">
        <v>0</v>
      </c>
      <c r="U423" s="75">
        <v>0</v>
      </c>
      <c r="V423" s="75">
        <v>0</v>
      </c>
      <c r="W423" s="75">
        <v>0</v>
      </c>
      <c r="X423" s="75">
        <v>0</v>
      </c>
      <c r="Y423" s="75">
        <v>0</v>
      </c>
      <c r="Z423" s="75">
        <v>0</v>
      </c>
      <c r="AA423" s="75">
        <v>0</v>
      </c>
      <c r="AB423" s="75">
        <v>0</v>
      </c>
      <c r="AC423" s="75">
        <v>0</v>
      </c>
      <c r="AD423" s="75">
        <v>0</v>
      </c>
      <c r="AE423" s="75">
        <v>0</v>
      </c>
      <c r="AF423" s="75">
        <v>0</v>
      </c>
      <c r="AG423" s="75">
        <v>0</v>
      </c>
      <c r="AH423" s="75">
        <v>0</v>
      </c>
      <c r="AI423" s="75">
        <v>0</v>
      </c>
      <c r="AJ423" s="75">
        <v>0</v>
      </c>
      <c r="AK423" s="75">
        <v>0</v>
      </c>
      <c r="AL423" s="75">
        <v>0</v>
      </c>
      <c r="AM423" s="75">
        <v>0</v>
      </c>
      <c r="AN423" s="75">
        <v>0</v>
      </c>
      <c r="AO423" s="75">
        <v>0</v>
      </c>
      <c r="AP423" s="75">
        <v>0</v>
      </c>
      <c r="AQ423" s="75">
        <v>0</v>
      </c>
      <c r="AR423" s="75">
        <v>0</v>
      </c>
      <c r="AS423" s="75">
        <v>0</v>
      </c>
      <c r="AT423" s="75">
        <v>0</v>
      </c>
      <c r="AU423" s="75">
        <v>0</v>
      </c>
      <c r="AV423" s="75">
        <v>0</v>
      </c>
      <c r="AW423" s="75">
        <v>0</v>
      </c>
      <c r="AX423" s="75">
        <v>0</v>
      </c>
      <c r="AY423" s="75">
        <v>0</v>
      </c>
      <c r="AZ423" s="75">
        <v>0</v>
      </c>
      <c r="BA423" s="75">
        <v>0</v>
      </c>
      <c r="BB423" s="75">
        <v>0</v>
      </c>
      <c r="BC423" s="75">
        <v>0</v>
      </c>
      <c r="BD423" s="75">
        <v>0</v>
      </c>
      <c r="BE423" s="75">
        <v>0</v>
      </c>
      <c r="BF423" s="75">
        <v>0</v>
      </c>
      <c r="BG423" s="75">
        <v>0</v>
      </c>
      <c r="BH423" s="75">
        <v>0</v>
      </c>
      <c r="BI423" s="75">
        <v>0</v>
      </c>
      <c r="BJ423" s="75">
        <v>0</v>
      </c>
      <c r="BK423" s="75">
        <v>0</v>
      </c>
      <c r="BL423" s="75">
        <v>0</v>
      </c>
      <c r="BM423" s="75">
        <v>0</v>
      </c>
      <c r="BN423" s="75">
        <v>0</v>
      </c>
      <c r="BO423" s="75">
        <v>0</v>
      </c>
      <c r="BP423" s="75">
        <v>0</v>
      </c>
      <c r="BQ423" s="75">
        <v>0</v>
      </c>
      <c r="BR423" s="75">
        <v>0</v>
      </c>
      <c r="BS423" s="75">
        <v>0</v>
      </c>
      <c r="BT423" s="75">
        <v>0</v>
      </c>
      <c r="BU423" s="75">
        <v>0</v>
      </c>
      <c r="BV423" s="75">
        <v>0</v>
      </c>
      <c r="BW423" s="75">
        <v>157600</v>
      </c>
      <c r="BX423" s="75">
        <v>0</v>
      </c>
      <c r="BY423" s="76">
        <v>4</v>
      </c>
    </row>
    <row r="424" spans="1:77" x14ac:dyDescent="0.2">
      <c r="A424" s="73" t="s">
        <v>43</v>
      </c>
      <c r="B424" s="74" t="s">
        <v>1040</v>
      </c>
      <c r="C424" s="73" t="s">
        <v>1041</v>
      </c>
      <c r="D424" s="87">
        <v>0</v>
      </c>
      <c r="E424" s="87">
        <v>0</v>
      </c>
      <c r="F424" s="87">
        <v>0</v>
      </c>
      <c r="G424" s="87">
        <v>0</v>
      </c>
      <c r="H424" s="87">
        <v>0</v>
      </c>
      <c r="I424" s="87">
        <v>0</v>
      </c>
      <c r="J424" s="87">
        <v>0</v>
      </c>
      <c r="K424" s="87">
        <v>0</v>
      </c>
      <c r="L424" s="87">
        <v>0</v>
      </c>
      <c r="M424" s="87">
        <v>0</v>
      </c>
      <c r="N424" s="87">
        <v>0</v>
      </c>
      <c r="O424" s="87">
        <v>0</v>
      </c>
      <c r="P424" s="87">
        <v>0</v>
      </c>
      <c r="Q424" s="87">
        <v>0</v>
      </c>
      <c r="R424" s="87">
        <v>0</v>
      </c>
      <c r="S424" s="87">
        <v>0</v>
      </c>
      <c r="T424" s="87">
        <v>0</v>
      </c>
      <c r="U424" s="87">
        <v>0</v>
      </c>
      <c r="V424" s="87">
        <v>0</v>
      </c>
      <c r="W424" s="87">
        <v>0</v>
      </c>
      <c r="X424" s="87">
        <v>0</v>
      </c>
      <c r="Y424" s="87">
        <v>0</v>
      </c>
      <c r="Z424" s="87">
        <v>0</v>
      </c>
      <c r="AA424" s="87">
        <v>0</v>
      </c>
      <c r="AB424" s="87">
        <v>0</v>
      </c>
      <c r="AC424" s="87">
        <v>0</v>
      </c>
      <c r="AD424" s="87">
        <v>0</v>
      </c>
      <c r="AE424" s="87">
        <v>0</v>
      </c>
      <c r="AF424" s="87">
        <v>0</v>
      </c>
      <c r="AG424" s="87">
        <v>0</v>
      </c>
      <c r="AH424" s="87">
        <v>0</v>
      </c>
      <c r="AI424" s="87">
        <v>0</v>
      </c>
      <c r="AJ424" s="87">
        <v>0</v>
      </c>
      <c r="AK424" s="87">
        <v>0</v>
      </c>
      <c r="AL424" s="87">
        <v>0</v>
      </c>
      <c r="AM424" s="87">
        <v>0</v>
      </c>
      <c r="AN424" s="87">
        <v>0</v>
      </c>
      <c r="AO424" s="87">
        <v>0</v>
      </c>
      <c r="AP424" s="87">
        <v>0</v>
      </c>
      <c r="AQ424" s="87">
        <v>0</v>
      </c>
      <c r="AR424" s="87">
        <v>0</v>
      </c>
      <c r="AS424" s="87">
        <v>0</v>
      </c>
      <c r="AT424" s="87">
        <v>0</v>
      </c>
      <c r="AU424" s="87">
        <v>0</v>
      </c>
      <c r="AV424" s="87">
        <v>0</v>
      </c>
      <c r="AW424" s="87">
        <v>0</v>
      </c>
      <c r="AX424" s="87">
        <v>0</v>
      </c>
      <c r="AY424" s="87">
        <v>0</v>
      </c>
      <c r="AZ424" s="87">
        <v>0</v>
      </c>
      <c r="BA424" s="87">
        <v>0</v>
      </c>
      <c r="BB424" s="87">
        <v>0</v>
      </c>
      <c r="BC424" s="87">
        <v>0</v>
      </c>
      <c r="BD424" s="87">
        <v>0</v>
      </c>
      <c r="BE424" s="87">
        <v>0</v>
      </c>
      <c r="BF424" s="87">
        <v>0</v>
      </c>
      <c r="BG424" s="87">
        <v>0</v>
      </c>
      <c r="BH424" s="87">
        <v>0</v>
      </c>
      <c r="BI424" s="87">
        <v>0</v>
      </c>
      <c r="BJ424" s="87">
        <v>0</v>
      </c>
      <c r="BK424" s="87">
        <v>0</v>
      </c>
      <c r="BL424" s="87">
        <v>0</v>
      </c>
      <c r="BM424" s="87">
        <v>0</v>
      </c>
      <c r="BN424" s="87">
        <v>0</v>
      </c>
      <c r="BO424" s="87">
        <v>0</v>
      </c>
      <c r="BP424" s="87">
        <v>0</v>
      </c>
      <c r="BQ424" s="87">
        <v>0</v>
      </c>
      <c r="BR424" s="87">
        <v>0</v>
      </c>
      <c r="BS424" s="87">
        <v>0</v>
      </c>
      <c r="BT424" s="87">
        <v>0</v>
      </c>
      <c r="BU424" s="87">
        <v>0</v>
      </c>
      <c r="BV424" s="87">
        <v>0</v>
      </c>
      <c r="BW424" s="87">
        <v>0</v>
      </c>
      <c r="BX424" s="87">
        <v>0</v>
      </c>
      <c r="BY424" s="76"/>
    </row>
    <row r="425" spans="1:77" x14ac:dyDescent="0.2">
      <c r="A425" s="73" t="s">
        <v>43</v>
      </c>
      <c r="B425" s="74" t="s">
        <v>1042</v>
      </c>
      <c r="C425" s="73" t="s">
        <v>1043</v>
      </c>
      <c r="D425" s="75">
        <v>0</v>
      </c>
      <c r="E425" s="75">
        <v>0</v>
      </c>
      <c r="F425" s="75">
        <v>0</v>
      </c>
      <c r="G425" s="75">
        <v>0</v>
      </c>
      <c r="H425" s="75">
        <v>0</v>
      </c>
      <c r="I425" s="75">
        <v>0</v>
      </c>
      <c r="J425" s="75">
        <v>0</v>
      </c>
      <c r="K425" s="75">
        <v>0</v>
      </c>
      <c r="L425" s="75">
        <v>0</v>
      </c>
      <c r="M425" s="75">
        <v>0</v>
      </c>
      <c r="N425" s="75">
        <v>0</v>
      </c>
      <c r="O425" s="75">
        <v>0</v>
      </c>
      <c r="P425" s="75">
        <v>0</v>
      </c>
      <c r="Q425" s="75">
        <v>0</v>
      </c>
      <c r="R425" s="75">
        <v>0</v>
      </c>
      <c r="S425" s="75">
        <v>0</v>
      </c>
      <c r="T425" s="75">
        <v>0</v>
      </c>
      <c r="U425" s="75">
        <v>0</v>
      </c>
      <c r="V425" s="75">
        <v>0</v>
      </c>
      <c r="W425" s="75">
        <v>0</v>
      </c>
      <c r="X425" s="75">
        <v>0</v>
      </c>
      <c r="Y425" s="75">
        <v>0</v>
      </c>
      <c r="Z425" s="75">
        <v>0</v>
      </c>
      <c r="AA425" s="75">
        <v>0</v>
      </c>
      <c r="AB425" s="75">
        <v>0</v>
      </c>
      <c r="AC425" s="75">
        <v>6757.13</v>
      </c>
      <c r="AD425" s="75">
        <v>0</v>
      </c>
      <c r="AE425" s="75">
        <v>0</v>
      </c>
      <c r="AF425" s="75">
        <v>0</v>
      </c>
      <c r="AG425" s="75">
        <v>0</v>
      </c>
      <c r="AH425" s="75">
        <v>0</v>
      </c>
      <c r="AI425" s="75">
        <v>0</v>
      </c>
      <c r="AJ425" s="75">
        <v>0</v>
      </c>
      <c r="AK425" s="75">
        <v>0</v>
      </c>
      <c r="AL425" s="75">
        <v>0</v>
      </c>
      <c r="AM425" s="75">
        <v>0</v>
      </c>
      <c r="AN425" s="75">
        <v>0</v>
      </c>
      <c r="AO425" s="75">
        <v>0</v>
      </c>
      <c r="AP425" s="75">
        <v>0</v>
      </c>
      <c r="AQ425" s="75">
        <v>0</v>
      </c>
      <c r="AR425" s="75">
        <v>0</v>
      </c>
      <c r="AS425" s="75">
        <v>0</v>
      </c>
      <c r="AT425" s="75">
        <v>0</v>
      </c>
      <c r="AU425" s="75">
        <v>0</v>
      </c>
      <c r="AV425" s="75">
        <v>0</v>
      </c>
      <c r="AW425" s="75">
        <v>0</v>
      </c>
      <c r="AX425" s="75">
        <v>0</v>
      </c>
      <c r="AY425" s="75">
        <v>0</v>
      </c>
      <c r="AZ425" s="75">
        <v>0</v>
      </c>
      <c r="BA425" s="75">
        <v>0</v>
      </c>
      <c r="BB425" s="75">
        <v>0</v>
      </c>
      <c r="BC425" s="75">
        <v>0</v>
      </c>
      <c r="BD425" s="75">
        <v>0</v>
      </c>
      <c r="BE425" s="75">
        <v>0</v>
      </c>
      <c r="BF425" s="75">
        <v>0</v>
      </c>
      <c r="BG425" s="75">
        <v>0</v>
      </c>
      <c r="BH425" s="75">
        <v>0</v>
      </c>
      <c r="BI425" s="75">
        <v>0</v>
      </c>
      <c r="BJ425" s="75">
        <v>0</v>
      </c>
      <c r="BK425" s="75">
        <v>0</v>
      </c>
      <c r="BL425" s="75">
        <v>0</v>
      </c>
      <c r="BM425" s="75">
        <v>0</v>
      </c>
      <c r="BN425" s="75">
        <v>0</v>
      </c>
      <c r="BO425" s="75">
        <v>0</v>
      </c>
      <c r="BP425" s="75">
        <v>0</v>
      </c>
      <c r="BQ425" s="75">
        <v>0</v>
      </c>
      <c r="BR425" s="75">
        <v>0</v>
      </c>
      <c r="BS425" s="75">
        <v>0</v>
      </c>
      <c r="BT425" s="75">
        <v>0</v>
      </c>
      <c r="BU425" s="75">
        <v>0</v>
      </c>
      <c r="BV425" s="75">
        <v>0</v>
      </c>
      <c r="BW425" s="75">
        <v>0</v>
      </c>
      <c r="BX425" s="75">
        <v>0</v>
      </c>
      <c r="BY425" s="76">
        <v>119299.43000000002</v>
      </c>
    </row>
    <row r="426" spans="1:77" x14ac:dyDescent="0.2">
      <c r="A426" s="73" t="s">
        <v>43</v>
      </c>
      <c r="B426" s="74" t="s">
        <v>1044</v>
      </c>
      <c r="C426" s="73" t="s">
        <v>1045</v>
      </c>
      <c r="D426" s="87">
        <v>0</v>
      </c>
      <c r="E426" s="87">
        <v>0</v>
      </c>
      <c r="F426" s="87">
        <v>0</v>
      </c>
      <c r="G426" s="87">
        <v>0</v>
      </c>
      <c r="H426" s="87">
        <v>0</v>
      </c>
      <c r="I426" s="87">
        <v>0</v>
      </c>
      <c r="J426" s="87">
        <v>0</v>
      </c>
      <c r="K426" s="87">
        <v>0</v>
      </c>
      <c r="L426" s="87">
        <v>0</v>
      </c>
      <c r="M426" s="87">
        <v>0</v>
      </c>
      <c r="N426" s="87">
        <v>0</v>
      </c>
      <c r="O426" s="87">
        <v>0</v>
      </c>
      <c r="P426" s="87">
        <v>0</v>
      </c>
      <c r="Q426" s="87">
        <v>0</v>
      </c>
      <c r="R426" s="87">
        <v>0</v>
      </c>
      <c r="S426" s="87">
        <v>0</v>
      </c>
      <c r="T426" s="87">
        <v>0</v>
      </c>
      <c r="U426" s="87">
        <v>0</v>
      </c>
      <c r="V426" s="87">
        <v>0</v>
      </c>
      <c r="W426" s="87">
        <v>0</v>
      </c>
      <c r="X426" s="87">
        <v>0</v>
      </c>
      <c r="Y426" s="87">
        <v>0</v>
      </c>
      <c r="Z426" s="87">
        <v>0</v>
      </c>
      <c r="AA426" s="87">
        <v>0</v>
      </c>
      <c r="AB426" s="87">
        <v>0</v>
      </c>
      <c r="AC426" s="87">
        <v>0</v>
      </c>
      <c r="AD426" s="87">
        <v>0</v>
      </c>
      <c r="AE426" s="87">
        <v>0</v>
      </c>
      <c r="AF426" s="87">
        <v>0</v>
      </c>
      <c r="AG426" s="87">
        <v>0</v>
      </c>
      <c r="AH426" s="87">
        <v>0</v>
      </c>
      <c r="AI426" s="87">
        <v>0</v>
      </c>
      <c r="AJ426" s="87">
        <v>0</v>
      </c>
      <c r="AK426" s="87">
        <v>0</v>
      </c>
      <c r="AL426" s="87">
        <v>0</v>
      </c>
      <c r="AM426" s="87">
        <v>0</v>
      </c>
      <c r="AN426" s="87">
        <v>0</v>
      </c>
      <c r="AO426" s="87">
        <v>0</v>
      </c>
      <c r="AP426" s="87">
        <v>0</v>
      </c>
      <c r="AQ426" s="87">
        <v>0</v>
      </c>
      <c r="AR426" s="87">
        <v>0</v>
      </c>
      <c r="AS426" s="87">
        <v>0</v>
      </c>
      <c r="AT426" s="87">
        <v>0</v>
      </c>
      <c r="AU426" s="87">
        <v>0</v>
      </c>
      <c r="AV426" s="87">
        <v>0</v>
      </c>
      <c r="AW426" s="87">
        <v>0</v>
      </c>
      <c r="AX426" s="87">
        <v>0</v>
      </c>
      <c r="AY426" s="87">
        <v>0</v>
      </c>
      <c r="AZ426" s="87">
        <v>0</v>
      </c>
      <c r="BA426" s="87">
        <v>0</v>
      </c>
      <c r="BB426" s="87">
        <v>0</v>
      </c>
      <c r="BC426" s="87">
        <v>0</v>
      </c>
      <c r="BD426" s="87">
        <v>0</v>
      </c>
      <c r="BE426" s="87">
        <v>0</v>
      </c>
      <c r="BF426" s="87">
        <v>0</v>
      </c>
      <c r="BG426" s="87">
        <v>0</v>
      </c>
      <c r="BH426" s="87">
        <v>0</v>
      </c>
      <c r="BI426" s="87">
        <v>0</v>
      </c>
      <c r="BJ426" s="87">
        <v>0</v>
      </c>
      <c r="BK426" s="87">
        <v>0</v>
      </c>
      <c r="BL426" s="87">
        <v>0</v>
      </c>
      <c r="BM426" s="87">
        <v>0</v>
      </c>
      <c r="BN426" s="87">
        <v>0</v>
      </c>
      <c r="BO426" s="87">
        <v>0</v>
      </c>
      <c r="BP426" s="87">
        <v>0</v>
      </c>
      <c r="BQ426" s="87">
        <v>0</v>
      </c>
      <c r="BR426" s="87">
        <v>0</v>
      </c>
      <c r="BS426" s="87">
        <v>0</v>
      </c>
      <c r="BT426" s="87">
        <v>0</v>
      </c>
      <c r="BU426" s="87">
        <v>0</v>
      </c>
      <c r="BV426" s="87">
        <v>0</v>
      </c>
      <c r="BW426" s="87">
        <v>0</v>
      </c>
      <c r="BX426" s="87">
        <v>0</v>
      </c>
      <c r="BY426" s="76"/>
    </row>
    <row r="427" spans="1:77" x14ac:dyDescent="0.2">
      <c r="A427" s="73" t="s">
        <v>43</v>
      </c>
      <c r="B427" s="74" t="s">
        <v>1046</v>
      </c>
      <c r="C427" s="73" t="s">
        <v>1047</v>
      </c>
      <c r="D427" s="87">
        <v>0</v>
      </c>
      <c r="E427" s="87">
        <v>0</v>
      </c>
      <c r="F427" s="87">
        <v>0</v>
      </c>
      <c r="G427" s="87">
        <v>0</v>
      </c>
      <c r="H427" s="87">
        <v>0</v>
      </c>
      <c r="I427" s="87">
        <v>0</v>
      </c>
      <c r="J427" s="87">
        <v>0</v>
      </c>
      <c r="K427" s="87">
        <v>0</v>
      </c>
      <c r="L427" s="87">
        <v>0</v>
      </c>
      <c r="M427" s="87">
        <v>0</v>
      </c>
      <c r="N427" s="87">
        <v>0</v>
      </c>
      <c r="O427" s="87">
        <v>0</v>
      </c>
      <c r="P427" s="87">
        <v>0</v>
      </c>
      <c r="Q427" s="87">
        <v>0</v>
      </c>
      <c r="R427" s="87">
        <v>0</v>
      </c>
      <c r="S427" s="87">
        <v>0</v>
      </c>
      <c r="T427" s="87">
        <v>0</v>
      </c>
      <c r="U427" s="87">
        <v>0</v>
      </c>
      <c r="V427" s="87">
        <v>0</v>
      </c>
      <c r="W427" s="87">
        <v>0</v>
      </c>
      <c r="X427" s="87">
        <v>0</v>
      </c>
      <c r="Y427" s="87">
        <v>0</v>
      </c>
      <c r="Z427" s="87">
        <v>0</v>
      </c>
      <c r="AA427" s="87">
        <v>0</v>
      </c>
      <c r="AB427" s="87">
        <v>0</v>
      </c>
      <c r="AC427" s="87">
        <v>0</v>
      </c>
      <c r="AD427" s="87">
        <v>0</v>
      </c>
      <c r="AE427" s="87">
        <v>0</v>
      </c>
      <c r="AF427" s="87">
        <v>0</v>
      </c>
      <c r="AG427" s="87">
        <v>0</v>
      </c>
      <c r="AH427" s="87">
        <v>0</v>
      </c>
      <c r="AI427" s="87">
        <v>0</v>
      </c>
      <c r="AJ427" s="87">
        <v>0</v>
      </c>
      <c r="AK427" s="87">
        <v>0</v>
      </c>
      <c r="AL427" s="87">
        <v>0</v>
      </c>
      <c r="AM427" s="87">
        <v>0</v>
      </c>
      <c r="AN427" s="87">
        <v>0</v>
      </c>
      <c r="AO427" s="87">
        <v>0</v>
      </c>
      <c r="AP427" s="87">
        <v>0</v>
      </c>
      <c r="AQ427" s="87">
        <v>0</v>
      </c>
      <c r="AR427" s="87">
        <v>0</v>
      </c>
      <c r="AS427" s="87">
        <v>0</v>
      </c>
      <c r="AT427" s="87">
        <v>0</v>
      </c>
      <c r="AU427" s="87">
        <v>0</v>
      </c>
      <c r="AV427" s="87">
        <v>0</v>
      </c>
      <c r="AW427" s="87">
        <v>0</v>
      </c>
      <c r="AX427" s="87">
        <v>0</v>
      </c>
      <c r="AY427" s="87">
        <v>0</v>
      </c>
      <c r="AZ427" s="87">
        <v>0</v>
      </c>
      <c r="BA427" s="87">
        <v>0</v>
      </c>
      <c r="BB427" s="87">
        <v>0</v>
      </c>
      <c r="BC427" s="87">
        <v>0</v>
      </c>
      <c r="BD427" s="87">
        <v>0</v>
      </c>
      <c r="BE427" s="87">
        <v>0</v>
      </c>
      <c r="BF427" s="87">
        <v>0</v>
      </c>
      <c r="BG427" s="87">
        <v>0</v>
      </c>
      <c r="BH427" s="87">
        <v>0</v>
      </c>
      <c r="BI427" s="87">
        <v>0</v>
      </c>
      <c r="BJ427" s="87">
        <v>0</v>
      </c>
      <c r="BK427" s="87">
        <v>0</v>
      </c>
      <c r="BL427" s="87">
        <v>0</v>
      </c>
      <c r="BM427" s="87">
        <v>0</v>
      </c>
      <c r="BN427" s="87">
        <v>0</v>
      </c>
      <c r="BO427" s="87">
        <v>0</v>
      </c>
      <c r="BP427" s="87">
        <v>0</v>
      </c>
      <c r="BQ427" s="87">
        <v>0</v>
      </c>
      <c r="BR427" s="87">
        <v>0</v>
      </c>
      <c r="BS427" s="87">
        <v>0</v>
      </c>
      <c r="BT427" s="87">
        <v>0</v>
      </c>
      <c r="BU427" s="87">
        <v>0</v>
      </c>
      <c r="BV427" s="87">
        <v>0</v>
      </c>
      <c r="BW427" s="87">
        <v>0</v>
      </c>
      <c r="BX427" s="87">
        <v>0</v>
      </c>
      <c r="BY427" s="76"/>
    </row>
    <row r="428" spans="1:77" x14ac:dyDescent="0.2">
      <c r="A428" s="73" t="s">
        <v>43</v>
      </c>
      <c r="B428" s="74" t="s">
        <v>1048</v>
      </c>
      <c r="C428" s="73" t="s">
        <v>1049</v>
      </c>
      <c r="D428" s="75">
        <v>0</v>
      </c>
      <c r="E428" s="75">
        <v>0</v>
      </c>
      <c r="F428" s="75">
        <v>0</v>
      </c>
      <c r="G428" s="75">
        <v>0</v>
      </c>
      <c r="H428" s="75">
        <v>188625</v>
      </c>
      <c r="I428" s="75">
        <v>0</v>
      </c>
      <c r="J428" s="75">
        <v>0</v>
      </c>
      <c r="K428" s="75">
        <v>0</v>
      </c>
      <c r="L428" s="75">
        <v>0</v>
      </c>
      <c r="M428" s="75">
        <v>0</v>
      </c>
      <c r="N428" s="75">
        <v>0</v>
      </c>
      <c r="O428" s="75">
        <v>0</v>
      </c>
      <c r="P428" s="75">
        <v>0</v>
      </c>
      <c r="Q428" s="75">
        <v>0</v>
      </c>
      <c r="R428" s="75">
        <v>0</v>
      </c>
      <c r="S428" s="75">
        <v>0</v>
      </c>
      <c r="T428" s="75">
        <v>0</v>
      </c>
      <c r="U428" s="75">
        <v>0</v>
      </c>
      <c r="V428" s="75">
        <v>0</v>
      </c>
      <c r="W428" s="75">
        <v>0</v>
      </c>
      <c r="X428" s="75">
        <v>0</v>
      </c>
      <c r="Y428" s="75">
        <v>0</v>
      </c>
      <c r="Z428" s="75">
        <v>0</v>
      </c>
      <c r="AA428" s="75">
        <v>0</v>
      </c>
      <c r="AB428" s="75">
        <v>0</v>
      </c>
      <c r="AC428" s="75">
        <v>0</v>
      </c>
      <c r="AD428" s="75">
        <v>0</v>
      </c>
      <c r="AE428" s="75">
        <v>0</v>
      </c>
      <c r="AF428" s="75">
        <v>0</v>
      </c>
      <c r="AG428" s="75">
        <v>0</v>
      </c>
      <c r="AH428" s="75">
        <v>0</v>
      </c>
      <c r="AI428" s="75">
        <v>0</v>
      </c>
      <c r="AJ428" s="75">
        <v>0</v>
      </c>
      <c r="AK428" s="75">
        <v>0</v>
      </c>
      <c r="AL428" s="75">
        <v>0</v>
      </c>
      <c r="AM428" s="75">
        <v>0</v>
      </c>
      <c r="AN428" s="75">
        <v>0</v>
      </c>
      <c r="AO428" s="75">
        <v>0</v>
      </c>
      <c r="AP428" s="75">
        <v>0</v>
      </c>
      <c r="AQ428" s="75">
        <v>0</v>
      </c>
      <c r="AR428" s="75">
        <v>0</v>
      </c>
      <c r="AS428" s="75">
        <v>0</v>
      </c>
      <c r="AT428" s="75">
        <v>0</v>
      </c>
      <c r="AU428" s="75">
        <v>0</v>
      </c>
      <c r="AV428" s="75">
        <v>0</v>
      </c>
      <c r="AW428" s="75">
        <v>0</v>
      </c>
      <c r="AX428" s="75">
        <v>0</v>
      </c>
      <c r="AY428" s="75">
        <v>0</v>
      </c>
      <c r="AZ428" s="75">
        <v>0</v>
      </c>
      <c r="BA428" s="75">
        <v>0</v>
      </c>
      <c r="BB428" s="75">
        <v>0</v>
      </c>
      <c r="BC428" s="75">
        <v>0</v>
      </c>
      <c r="BD428" s="75">
        <v>0</v>
      </c>
      <c r="BE428" s="75">
        <v>0</v>
      </c>
      <c r="BF428" s="75">
        <v>0</v>
      </c>
      <c r="BG428" s="75">
        <v>0</v>
      </c>
      <c r="BH428" s="75">
        <v>0</v>
      </c>
      <c r="BI428" s="75">
        <v>0</v>
      </c>
      <c r="BJ428" s="75">
        <v>0</v>
      </c>
      <c r="BK428" s="75">
        <v>4500</v>
      </c>
      <c r="BL428" s="75">
        <v>0</v>
      </c>
      <c r="BM428" s="75">
        <v>0</v>
      </c>
      <c r="BN428" s="75">
        <v>0</v>
      </c>
      <c r="BO428" s="75">
        <v>0</v>
      </c>
      <c r="BP428" s="75">
        <v>0</v>
      </c>
      <c r="BQ428" s="75">
        <v>0</v>
      </c>
      <c r="BR428" s="75">
        <v>0</v>
      </c>
      <c r="BS428" s="75">
        <v>0</v>
      </c>
      <c r="BT428" s="75">
        <v>0</v>
      </c>
      <c r="BU428" s="75">
        <v>0</v>
      </c>
      <c r="BV428" s="75">
        <v>0</v>
      </c>
      <c r="BW428" s="75">
        <v>0</v>
      </c>
      <c r="BX428" s="75">
        <v>0</v>
      </c>
      <c r="BY428" s="76"/>
    </row>
    <row r="429" spans="1:77" x14ac:dyDescent="0.2">
      <c r="A429" s="73" t="s">
        <v>43</v>
      </c>
      <c r="B429" s="74" t="s">
        <v>1050</v>
      </c>
      <c r="C429" s="73" t="s">
        <v>1051</v>
      </c>
      <c r="D429" s="75">
        <v>1022380</v>
      </c>
      <c r="E429" s="75">
        <v>0</v>
      </c>
      <c r="F429" s="75">
        <v>594500</v>
      </c>
      <c r="G429" s="75">
        <v>0</v>
      </c>
      <c r="H429" s="75">
        <v>0</v>
      </c>
      <c r="I429" s="75">
        <v>0</v>
      </c>
      <c r="J429" s="75">
        <v>17767870.52</v>
      </c>
      <c r="K429" s="75">
        <v>2889142.14</v>
      </c>
      <c r="L429" s="75">
        <v>0</v>
      </c>
      <c r="M429" s="75">
        <v>0</v>
      </c>
      <c r="N429" s="75">
        <v>0</v>
      </c>
      <c r="O429" s="75">
        <v>0</v>
      </c>
      <c r="P429" s="75">
        <v>1285000</v>
      </c>
      <c r="Q429" s="75">
        <v>2822200</v>
      </c>
      <c r="R429" s="75">
        <v>0</v>
      </c>
      <c r="S429" s="75">
        <v>0</v>
      </c>
      <c r="T429" s="75">
        <v>0</v>
      </c>
      <c r="U429" s="75">
        <v>0</v>
      </c>
      <c r="V429" s="75">
        <v>316487.52</v>
      </c>
      <c r="W429" s="75">
        <v>0</v>
      </c>
      <c r="X429" s="75">
        <v>981120</v>
      </c>
      <c r="Y429" s="75">
        <v>0</v>
      </c>
      <c r="Z429" s="75">
        <v>54000</v>
      </c>
      <c r="AA429" s="75">
        <v>0</v>
      </c>
      <c r="AB429" s="75">
        <v>0</v>
      </c>
      <c r="AC429" s="75">
        <v>0</v>
      </c>
      <c r="AD429" s="75">
        <v>200000</v>
      </c>
      <c r="AE429" s="75">
        <v>470000</v>
      </c>
      <c r="AF429" s="75">
        <v>79849</v>
      </c>
      <c r="AG429" s="75">
        <v>0</v>
      </c>
      <c r="AH429" s="75">
        <v>0</v>
      </c>
      <c r="AI429" s="75">
        <v>79000</v>
      </c>
      <c r="AJ429" s="75">
        <v>0</v>
      </c>
      <c r="AK429" s="75">
        <v>0</v>
      </c>
      <c r="AL429" s="75">
        <v>113500</v>
      </c>
      <c r="AM429" s="75">
        <v>0</v>
      </c>
      <c r="AN429" s="75">
        <v>105000</v>
      </c>
      <c r="AO429" s="75">
        <v>0</v>
      </c>
      <c r="AP429" s="75">
        <v>0</v>
      </c>
      <c r="AQ429" s="75">
        <v>0</v>
      </c>
      <c r="AR429" s="75">
        <v>0</v>
      </c>
      <c r="AS429" s="75">
        <v>0</v>
      </c>
      <c r="AT429" s="75">
        <v>0</v>
      </c>
      <c r="AU429" s="75">
        <v>250000</v>
      </c>
      <c r="AV429" s="75">
        <v>0</v>
      </c>
      <c r="AW429" s="75">
        <v>234699.86</v>
      </c>
      <c r="AX429" s="75">
        <v>9492313.0399999991</v>
      </c>
      <c r="AY429" s="75">
        <v>0</v>
      </c>
      <c r="AZ429" s="75">
        <v>707975</v>
      </c>
      <c r="BA429" s="75">
        <v>0</v>
      </c>
      <c r="BB429" s="75">
        <v>600000</v>
      </c>
      <c r="BC429" s="75">
        <v>0</v>
      </c>
      <c r="BD429" s="75">
        <v>50000</v>
      </c>
      <c r="BE429" s="75">
        <v>191950</v>
      </c>
      <c r="BF429" s="75">
        <v>0</v>
      </c>
      <c r="BG429" s="75">
        <v>0</v>
      </c>
      <c r="BH429" s="75">
        <v>1500</v>
      </c>
      <c r="BI429" s="75">
        <v>2695725.87</v>
      </c>
      <c r="BJ429" s="75">
        <v>0</v>
      </c>
      <c r="BK429" s="75">
        <v>0</v>
      </c>
      <c r="BL429" s="75">
        <v>29200</v>
      </c>
      <c r="BM429" s="75">
        <v>0</v>
      </c>
      <c r="BN429" s="75">
        <v>656</v>
      </c>
      <c r="BO429" s="75">
        <v>0</v>
      </c>
      <c r="BP429" s="75">
        <v>80000</v>
      </c>
      <c r="BQ429" s="75">
        <v>98993.31</v>
      </c>
      <c r="BR429" s="75">
        <v>57750</v>
      </c>
      <c r="BS429" s="75">
        <v>0</v>
      </c>
      <c r="BT429" s="75">
        <v>888795</v>
      </c>
      <c r="BU429" s="75">
        <v>0</v>
      </c>
      <c r="BV429" s="75">
        <v>1134200</v>
      </c>
      <c r="BW429" s="75">
        <v>1739969.2</v>
      </c>
      <c r="BX429" s="75">
        <v>0</v>
      </c>
      <c r="BY429" s="76"/>
    </row>
    <row r="430" spans="1:77" x14ac:dyDescent="0.2">
      <c r="A430" s="73" t="s">
        <v>43</v>
      </c>
      <c r="B430" s="74" t="s">
        <v>1052</v>
      </c>
      <c r="C430" s="73" t="s">
        <v>1053</v>
      </c>
      <c r="D430" s="75">
        <v>0</v>
      </c>
      <c r="E430" s="75">
        <v>215062.5</v>
      </c>
      <c r="F430" s="75">
        <v>1067250</v>
      </c>
      <c r="G430" s="75">
        <v>0</v>
      </c>
      <c r="H430" s="75">
        <v>0</v>
      </c>
      <c r="I430" s="75">
        <v>0</v>
      </c>
      <c r="J430" s="75">
        <v>0</v>
      </c>
      <c r="K430" s="75">
        <v>0</v>
      </c>
      <c r="L430" s="75">
        <v>0</v>
      </c>
      <c r="M430" s="75">
        <v>0</v>
      </c>
      <c r="N430" s="75">
        <v>0</v>
      </c>
      <c r="O430" s="75">
        <v>0</v>
      </c>
      <c r="P430" s="75">
        <v>0</v>
      </c>
      <c r="Q430" s="75">
        <v>0</v>
      </c>
      <c r="R430" s="75">
        <v>0</v>
      </c>
      <c r="S430" s="75">
        <v>0</v>
      </c>
      <c r="T430" s="75">
        <v>0</v>
      </c>
      <c r="U430" s="75">
        <v>0</v>
      </c>
      <c r="V430" s="75">
        <v>0</v>
      </c>
      <c r="W430" s="75">
        <v>0</v>
      </c>
      <c r="X430" s="75">
        <v>0</v>
      </c>
      <c r="Y430" s="75">
        <v>0</v>
      </c>
      <c r="Z430" s="75">
        <v>0</v>
      </c>
      <c r="AA430" s="75">
        <v>0</v>
      </c>
      <c r="AB430" s="75">
        <v>0</v>
      </c>
      <c r="AC430" s="75">
        <v>0</v>
      </c>
      <c r="AD430" s="75">
        <v>0</v>
      </c>
      <c r="AE430" s="75">
        <v>0</v>
      </c>
      <c r="AF430" s="75">
        <v>0</v>
      </c>
      <c r="AG430" s="75">
        <v>0</v>
      </c>
      <c r="AH430" s="75">
        <v>0</v>
      </c>
      <c r="AI430" s="75">
        <v>0</v>
      </c>
      <c r="AJ430" s="75">
        <v>0</v>
      </c>
      <c r="AK430" s="75">
        <v>0</v>
      </c>
      <c r="AL430" s="75">
        <v>0</v>
      </c>
      <c r="AM430" s="75">
        <v>0</v>
      </c>
      <c r="AN430" s="75">
        <v>0</v>
      </c>
      <c r="AO430" s="75">
        <v>0</v>
      </c>
      <c r="AP430" s="75">
        <v>0</v>
      </c>
      <c r="AQ430" s="75">
        <v>0</v>
      </c>
      <c r="AR430" s="75">
        <v>0</v>
      </c>
      <c r="AS430" s="75">
        <v>0</v>
      </c>
      <c r="AT430" s="75">
        <v>0</v>
      </c>
      <c r="AU430" s="75">
        <v>0</v>
      </c>
      <c r="AV430" s="75">
        <v>0</v>
      </c>
      <c r="AW430" s="75">
        <v>0</v>
      </c>
      <c r="AX430" s="75">
        <v>0</v>
      </c>
      <c r="AY430" s="75">
        <v>0</v>
      </c>
      <c r="AZ430" s="75">
        <v>0</v>
      </c>
      <c r="BA430" s="75">
        <v>0</v>
      </c>
      <c r="BB430" s="75">
        <v>0</v>
      </c>
      <c r="BC430" s="75">
        <v>0</v>
      </c>
      <c r="BD430" s="75">
        <v>0</v>
      </c>
      <c r="BE430" s="75">
        <v>0</v>
      </c>
      <c r="BF430" s="75">
        <v>0</v>
      </c>
      <c r="BG430" s="75">
        <v>0</v>
      </c>
      <c r="BH430" s="75">
        <v>0</v>
      </c>
      <c r="BI430" s="75">
        <v>0</v>
      </c>
      <c r="BJ430" s="75">
        <v>0</v>
      </c>
      <c r="BK430" s="75">
        <v>0</v>
      </c>
      <c r="BL430" s="75">
        <v>0</v>
      </c>
      <c r="BM430" s="75">
        <v>0</v>
      </c>
      <c r="BN430" s="75">
        <v>0</v>
      </c>
      <c r="BO430" s="75">
        <v>0</v>
      </c>
      <c r="BP430" s="75">
        <v>0</v>
      </c>
      <c r="BQ430" s="75">
        <v>0</v>
      </c>
      <c r="BR430" s="75">
        <v>0</v>
      </c>
      <c r="BS430" s="75">
        <v>0</v>
      </c>
      <c r="BT430" s="75">
        <v>0</v>
      </c>
      <c r="BU430" s="75">
        <v>0</v>
      </c>
      <c r="BV430" s="75">
        <v>0</v>
      </c>
      <c r="BW430" s="75">
        <v>0</v>
      </c>
      <c r="BX430" s="75">
        <v>0</v>
      </c>
      <c r="BY430" s="76">
        <v>85779</v>
      </c>
    </row>
    <row r="431" spans="1:77" x14ac:dyDescent="0.2">
      <c r="A431" s="73" t="s">
        <v>43</v>
      </c>
      <c r="B431" s="74" t="s">
        <v>1054</v>
      </c>
      <c r="C431" s="73" t="s">
        <v>1055</v>
      </c>
      <c r="D431" s="75">
        <v>0</v>
      </c>
      <c r="E431" s="75">
        <v>0</v>
      </c>
      <c r="F431" s="75">
        <v>0</v>
      </c>
      <c r="G431" s="75">
        <v>0</v>
      </c>
      <c r="H431" s="75">
        <v>0</v>
      </c>
      <c r="I431" s="75">
        <v>0</v>
      </c>
      <c r="J431" s="75">
        <v>0</v>
      </c>
      <c r="K431" s="75">
        <v>0</v>
      </c>
      <c r="L431" s="75">
        <v>0</v>
      </c>
      <c r="M431" s="75">
        <v>0</v>
      </c>
      <c r="N431" s="75">
        <v>0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0</v>
      </c>
      <c r="U431" s="75">
        <v>0</v>
      </c>
      <c r="V431" s="75">
        <v>0</v>
      </c>
      <c r="W431" s="75">
        <v>0</v>
      </c>
      <c r="X431" s="75">
        <v>0</v>
      </c>
      <c r="Y431" s="75">
        <v>0</v>
      </c>
      <c r="Z431" s="75">
        <v>0</v>
      </c>
      <c r="AA431" s="75">
        <v>0</v>
      </c>
      <c r="AB431" s="75">
        <v>0</v>
      </c>
      <c r="AC431" s="75">
        <v>0</v>
      </c>
      <c r="AD431" s="75">
        <v>0</v>
      </c>
      <c r="AE431" s="75">
        <v>16023000</v>
      </c>
      <c r="AF431" s="75">
        <v>0</v>
      </c>
      <c r="AG431" s="75">
        <v>0</v>
      </c>
      <c r="AH431" s="75">
        <v>0</v>
      </c>
      <c r="AI431" s="75">
        <v>0</v>
      </c>
      <c r="AJ431" s="75">
        <v>0</v>
      </c>
      <c r="AK431" s="75">
        <v>0</v>
      </c>
      <c r="AL431" s="75">
        <v>0</v>
      </c>
      <c r="AM431" s="75">
        <v>0</v>
      </c>
      <c r="AN431" s="75">
        <v>0</v>
      </c>
      <c r="AO431" s="75">
        <v>0</v>
      </c>
      <c r="AP431" s="75">
        <v>0</v>
      </c>
      <c r="AQ431" s="75">
        <v>0</v>
      </c>
      <c r="AR431" s="75">
        <v>0</v>
      </c>
      <c r="AS431" s="75">
        <v>0</v>
      </c>
      <c r="AT431" s="75">
        <v>0</v>
      </c>
      <c r="AU431" s="75">
        <v>0</v>
      </c>
      <c r="AV431" s="75">
        <v>0</v>
      </c>
      <c r="AW431" s="75">
        <v>0</v>
      </c>
      <c r="AX431" s="75">
        <v>0</v>
      </c>
      <c r="AY431" s="75">
        <v>0</v>
      </c>
      <c r="AZ431" s="75">
        <v>0</v>
      </c>
      <c r="BA431" s="75">
        <v>0</v>
      </c>
      <c r="BB431" s="75">
        <v>0</v>
      </c>
      <c r="BC431" s="75">
        <v>0</v>
      </c>
      <c r="BD431" s="75">
        <v>0</v>
      </c>
      <c r="BE431" s="75">
        <v>0</v>
      </c>
      <c r="BF431" s="75">
        <v>0</v>
      </c>
      <c r="BG431" s="75">
        <v>0</v>
      </c>
      <c r="BH431" s="75">
        <v>0</v>
      </c>
      <c r="BI431" s="75">
        <v>6909000</v>
      </c>
      <c r="BJ431" s="75">
        <v>0</v>
      </c>
      <c r="BK431" s="75">
        <v>0</v>
      </c>
      <c r="BL431" s="75">
        <v>0</v>
      </c>
      <c r="BM431" s="75">
        <v>0</v>
      </c>
      <c r="BN431" s="75">
        <v>0</v>
      </c>
      <c r="BO431" s="75">
        <v>0</v>
      </c>
      <c r="BP431" s="75">
        <v>0</v>
      </c>
      <c r="BQ431" s="75">
        <v>0</v>
      </c>
      <c r="BR431" s="75">
        <v>0</v>
      </c>
      <c r="BS431" s="75">
        <v>0</v>
      </c>
      <c r="BT431" s="75">
        <v>0</v>
      </c>
      <c r="BU431" s="75">
        <v>0</v>
      </c>
      <c r="BV431" s="75">
        <v>0</v>
      </c>
      <c r="BW431" s="75">
        <v>0</v>
      </c>
      <c r="BX431" s="75">
        <v>0</v>
      </c>
      <c r="BY431" s="76">
        <v>1628585</v>
      </c>
    </row>
    <row r="432" spans="1:77" x14ac:dyDescent="0.2">
      <c r="A432" s="73" t="s">
        <v>43</v>
      </c>
      <c r="B432" s="74" t="s">
        <v>1056</v>
      </c>
      <c r="C432" s="73" t="s">
        <v>1057</v>
      </c>
      <c r="D432" s="75">
        <v>0</v>
      </c>
      <c r="E432" s="75">
        <v>0</v>
      </c>
      <c r="F432" s="75">
        <v>0</v>
      </c>
      <c r="G432" s="75">
        <v>0</v>
      </c>
      <c r="H432" s="75">
        <v>0</v>
      </c>
      <c r="I432" s="75">
        <v>0</v>
      </c>
      <c r="J432" s="75">
        <v>0</v>
      </c>
      <c r="K432" s="75">
        <v>0</v>
      </c>
      <c r="L432" s="75">
        <v>0</v>
      </c>
      <c r="M432" s="75">
        <v>0</v>
      </c>
      <c r="N432" s="75">
        <v>0</v>
      </c>
      <c r="O432" s="75">
        <v>0</v>
      </c>
      <c r="P432" s="75">
        <v>0</v>
      </c>
      <c r="Q432" s="75">
        <v>0</v>
      </c>
      <c r="R432" s="75">
        <v>0</v>
      </c>
      <c r="S432" s="75">
        <v>0</v>
      </c>
      <c r="T432" s="75">
        <v>0</v>
      </c>
      <c r="U432" s="75">
        <v>0</v>
      </c>
      <c r="V432" s="75">
        <v>0</v>
      </c>
      <c r="W432" s="75">
        <v>0</v>
      </c>
      <c r="X432" s="75">
        <v>0</v>
      </c>
      <c r="Y432" s="75">
        <v>0</v>
      </c>
      <c r="Z432" s="75">
        <v>0</v>
      </c>
      <c r="AA432" s="75">
        <v>0</v>
      </c>
      <c r="AB432" s="75">
        <v>0</v>
      </c>
      <c r="AC432" s="75">
        <v>0</v>
      </c>
      <c r="AD432" s="75">
        <v>0</v>
      </c>
      <c r="AE432" s="75">
        <v>7575.81</v>
      </c>
      <c r="AF432" s="75">
        <v>0</v>
      </c>
      <c r="AG432" s="75">
        <v>0</v>
      </c>
      <c r="AH432" s="75">
        <v>0</v>
      </c>
      <c r="AI432" s="75">
        <v>0</v>
      </c>
      <c r="AJ432" s="75">
        <v>0</v>
      </c>
      <c r="AK432" s="75">
        <v>0</v>
      </c>
      <c r="AL432" s="75">
        <v>0</v>
      </c>
      <c r="AM432" s="75">
        <v>0</v>
      </c>
      <c r="AN432" s="75">
        <v>0</v>
      </c>
      <c r="AO432" s="75">
        <v>0</v>
      </c>
      <c r="AP432" s="75">
        <v>0</v>
      </c>
      <c r="AQ432" s="75">
        <v>0</v>
      </c>
      <c r="AR432" s="75">
        <v>0</v>
      </c>
      <c r="AS432" s="75">
        <v>0</v>
      </c>
      <c r="AT432" s="75">
        <v>0</v>
      </c>
      <c r="AU432" s="75">
        <v>0</v>
      </c>
      <c r="AV432" s="75">
        <v>0</v>
      </c>
      <c r="AW432" s="75">
        <v>0</v>
      </c>
      <c r="AX432" s="75">
        <v>0</v>
      </c>
      <c r="AY432" s="75">
        <v>0</v>
      </c>
      <c r="AZ432" s="75">
        <v>0</v>
      </c>
      <c r="BA432" s="75">
        <v>0</v>
      </c>
      <c r="BB432" s="75">
        <v>0</v>
      </c>
      <c r="BC432" s="75">
        <v>0</v>
      </c>
      <c r="BD432" s="75">
        <v>0</v>
      </c>
      <c r="BE432" s="75">
        <v>0</v>
      </c>
      <c r="BF432" s="75">
        <v>0</v>
      </c>
      <c r="BG432" s="75">
        <v>0</v>
      </c>
      <c r="BH432" s="75">
        <v>0</v>
      </c>
      <c r="BI432" s="75">
        <v>0</v>
      </c>
      <c r="BJ432" s="75">
        <v>0</v>
      </c>
      <c r="BK432" s="75">
        <v>0</v>
      </c>
      <c r="BL432" s="75">
        <v>0</v>
      </c>
      <c r="BM432" s="75">
        <v>0</v>
      </c>
      <c r="BN432" s="75">
        <v>0</v>
      </c>
      <c r="BO432" s="75">
        <v>0</v>
      </c>
      <c r="BP432" s="75">
        <v>0</v>
      </c>
      <c r="BQ432" s="75">
        <v>0</v>
      </c>
      <c r="BR432" s="75">
        <v>0</v>
      </c>
      <c r="BS432" s="75">
        <v>0</v>
      </c>
      <c r="BT432" s="75">
        <v>0</v>
      </c>
      <c r="BU432" s="75">
        <v>0</v>
      </c>
      <c r="BV432" s="75">
        <v>0</v>
      </c>
      <c r="BW432" s="75">
        <v>0</v>
      </c>
      <c r="BX432" s="75">
        <v>0</v>
      </c>
      <c r="BY432" s="76"/>
    </row>
    <row r="433" spans="1:77" x14ac:dyDescent="0.2">
      <c r="A433" s="73" t="s">
        <v>43</v>
      </c>
      <c r="B433" s="74" t="s">
        <v>1058</v>
      </c>
      <c r="C433" s="73" t="s">
        <v>1059</v>
      </c>
      <c r="D433" s="75">
        <v>0</v>
      </c>
      <c r="E433" s="75">
        <v>0</v>
      </c>
      <c r="F433" s="75">
        <v>0</v>
      </c>
      <c r="G433" s="75">
        <v>0</v>
      </c>
      <c r="H433" s="75">
        <v>0</v>
      </c>
      <c r="I433" s="75">
        <v>0</v>
      </c>
      <c r="J433" s="75">
        <v>0</v>
      </c>
      <c r="K433" s="75">
        <v>0</v>
      </c>
      <c r="L433" s="75">
        <v>0</v>
      </c>
      <c r="M433" s="75">
        <v>0</v>
      </c>
      <c r="N433" s="75">
        <v>0</v>
      </c>
      <c r="O433" s="75">
        <v>0</v>
      </c>
      <c r="P433" s="75">
        <v>0</v>
      </c>
      <c r="Q433" s="75">
        <v>0</v>
      </c>
      <c r="R433" s="75">
        <v>0</v>
      </c>
      <c r="S433" s="75">
        <v>0</v>
      </c>
      <c r="T433" s="75">
        <v>0</v>
      </c>
      <c r="U433" s="75">
        <v>0</v>
      </c>
      <c r="V433" s="75">
        <v>0</v>
      </c>
      <c r="W433" s="75">
        <v>0</v>
      </c>
      <c r="X433" s="75">
        <v>0</v>
      </c>
      <c r="Y433" s="75">
        <v>0</v>
      </c>
      <c r="Z433" s="75">
        <v>0</v>
      </c>
      <c r="AA433" s="75">
        <v>0</v>
      </c>
      <c r="AB433" s="75">
        <v>0</v>
      </c>
      <c r="AC433" s="75">
        <v>0</v>
      </c>
      <c r="AD433" s="75">
        <v>0</v>
      </c>
      <c r="AE433" s="75">
        <v>0</v>
      </c>
      <c r="AF433" s="75">
        <v>0</v>
      </c>
      <c r="AG433" s="75">
        <v>0</v>
      </c>
      <c r="AH433" s="75">
        <v>0</v>
      </c>
      <c r="AI433" s="75">
        <v>0</v>
      </c>
      <c r="AJ433" s="75">
        <v>0</v>
      </c>
      <c r="AK433" s="75">
        <v>0</v>
      </c>
      <c r="AL433" s="75">
        <v>0</v>
      </c>
      <c r="AM433" s="75">
        <v>0</v>
      </c>
      <c r="AN433" s="75">
        <v>0</v>
      </c>
      <c r="AO433" s="75">
        <v>0</v>
      </c>
      <c r="AP433" s="75">
        <v>0</v>
      </c>
      <c r="AQ433" s="75">
        <v>0</v>
      </c>
      <c r="AR433" s="75">
        <v>0</v>
      </c>
      <c r="AS433" s="75">
        <v>0</v>
      </c>
      <c r="AT433" s="75">
        <v>0</v>
      </c>
      <c r="AU433" s="75">
        <v>0</v>
      </c>
      <c r="AV433" s="75">
        <v>0</v>
      </c>
      <c r="AW433" s="75">
        <v>0</v>
      </c>
      <c r="AX433" s="75">
        <v>0</v>
      </c>
      <c r="AY433" s="75">
        <v>0</v>
      </c>
      <c r="AZ433" s="75">
        <v>0</v>
      </c>
      <c r="BA433" s="75">
        <v>0</v>
      </c>
      <c r="BB433" s="75">
        <v>0</v>
      </c>
      <c r="BC433" s="75">
        <v>0</v>
      </c>
      <c r="BD433" s="75">
        <v>0</v>
      </c>
      <c r="BE433" s="75">
        <v>0</v>
      </c>
      <c r="BF433" s="75">
        <v>0</v>
      </c>
      <c r="BG433" s="75">
        <v>0</v>
      </c>
      <c r="BH433" s="75">
        <v>0</v>
      </c>
      <c r="BI433" s="75">
        <v>0</v>
      </c>
      <c r="BJ433" s="75">
        <v>0</v>
      </c>
      <c r="BK433" s="75">
        <v>0</v>
      </c>
      <c r="BL433" s="75">
        <v>0</v>
      </c>
      <c r="BM433" s="75">
        <v>0</v>
      </c>
      <c r="BN433" s="75">
        <v>0</v>
      </c>
      <c r="BO433" s="75">
        <v>0</v>
      </c>
      <c r="BP433" s="75">
        <v>0</v>
      </c>
      <c r="BQ433" s="75">
        <v>0</v>
      </c>
      <c r="BR433" s="75">
        <v>0</v>
      </c>
      <c r="BS433" s="75">
        <v>0</v>
      </c>
      <c r="BT433" s="75">
        <v>0</v>
      </c>
      <c r="BU433" s="75">
        <v>0</v>
      </c>
      <c r="BV433" s="75">
        <v>0</v>
      </c>
      <c r="BW433" s="75">
        <v>0</v>
      </c>
      <c r="BX433" s="75">
        <v>0</v>
      </c>
      <c r="BY433" s="76">
        <v>7096857.6399999997</v>
      </c>
    </row>
    <row r="434" spans="1:77" x14ac:dyDescent="0.2">
      <c r="A434" s="73" t="s">
        <v>43</v>
      </c>
      <c r="B434" s="74" t="s">
        <v>1060</v>
      </c>
      <c r="C434" s="73" t="s">
        <v>1061</v>
      </c>
      <c r="D434" s="75">
        <v>0</v>
      </c>
      <c r="E434" s="75">
        <v>0</v>
      </c>
      <c r="F434" s="75">
        <v>0</v>
      </c>
      <c r="G434" s="75">
        <v>0</v>
      </c>
      <c r="H434" s="75">
        <v>0</v>
      </c>
      <c r="I434" s="75">
        <v>0</v>
      </c>
      <c r="J434" s="75">
        <v>0</v>
      </c>
      <c r="K434" s="75">
        <v>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0</v>
      </c>
      <c r="U434" s="75">
        <v>0</v>
      </c>
      <c r="V434" s="75">
        <v>0</v>
      </c>
      <c r="W434" s="75">
        <v>0</v>
      </c>
      <c r="X434" s="75">
        <v>0</v>
      </c>
      <c r="Y434" s="75">
        <v>0</v>
      </c>
      <c r="Z434" s="75">
        <v>0</v>
      </c>
      <c r="AA434" s="75">
        <v>0</v>
      </c>
      <c r="AB434" s="75">
        <v>0</v>
      </c>
      <c r="AC434" s="75">
        <v>0</v>
      </c>
      <c r="AD434" s="75">
        <v>0</v>
      </c>
      <c r="AE434" s="75">
        <v>70102471.010000005</v>
      </c>
      <c r="AF434" s="75">
        <v>0</v>
      </c>
      <c r="AG434" s="75">
        <v>0</v>
      </c>
      <c r="AH434" s="75">
        <v>0</v>
      </c>
      <c r="AI434" s="75">
        <v>0</v>
      </c>
      <c r="AJ434" s="75">
        <v>0</v>
      </c>
      <c r="AK434" s="75">
        <v>0</v>
      </c>
      <c r="AL434" s="75">
        <v>0</v>
      </c>
      <c r="AM434" s="75">
        <v>0</v>
      </c>
      <c r="AN434" s="75">
        <v>0</v>
      </c>
      <c r="AO434" s="75">
        <v>0</v>
      </c>
      <c r="AP434" s="75">
        <v>0</v>
      </c>
      <c r="AQ434" s="75">
        <v>0</v>
      </c>
      <c r="AR434" s="75">
        <v>0</v>
      </c>
      <c r="AS434" s="75">
        <v>0</v>
      </c>
      <c r="AT434" s="75">
        <v>0</v>
      </c>
      <c r="AU434" s="75">
        <v>0</v>
      </c>
      <c r="AV434" s="75">
        <v>0</v>
      </c>
      <c r="AW434" s="75">
        <v>0</v>
      </c>
      <c r="AX434" s="75">
        <v>0</v>
      </c>
      <c r="AY434" s="75">
        <v>0</v>
      </c>
      <c r="AZ434" s="75">
        <v>0</v>
      </c>
      <c r="BA434" s="75">
        <v>0</v>
      </c>
      <c r="BB434" s="75">
        <v>0</v>
      </c>
      <c r="BC434" s="75">
        <v>0</v>
      </c>
      <c r="BD434" s="75">
        <v>0</v>
      </c>
      <c r="BE434" s="75">
        <v>0</v>
      </c>
      <c r="BF434" s="75">
        <v>0</v>
      </c>
      <c r="BG434" s="75">
        <v>0</v>
      </c>
      <c r="BH434" s="75">
        <v>0</v>
      </c>
      <c r="BI434" s="75">
        <v>260063759</v>
      </c>
      <c r="BJ434" s="75">
        <v>0</v>
      </c>
      <c r="BK434" s="75">
        <v>0</v>
      </c>
      <c r="BL434" s="75">
        <v>0</v>
      </c>
      <c r="BM434" s="75">
        <v>0</v>
      </c>
      <c r="BN434" s="75">
        <v>0</v>
      </c>
      <c r="BO434" s="75">
        <v>0</v>
      </c>
      <c r="BP434" s="75">
        <v>0</v>
      </c>
      <c r="BQ434" s="75">
        <v>0</v>
      </c>
      <c r="BR434" s="75">
        <v>0</v>
      </c>
      <c r="BS434" s="75">
        <v>0</v>
      </c>
      <c r="BT434" s="75">
        <v>0</v>
      </c>
      <c r="BU434" s="75">
        <v>0</v>
      </c>
      <c r="BV434" s="75">
        <v>0</v>
      </c>
      <c r="BW434" s="75">
        <v>0</v>
      </c>
      <c r="BX434" s="75">
        <v>0</v>
      </c>
      <c r="BY434" s="76">
        <v>724895990.70000005</v>
      </c>
    </row>
    <row r="435" spans="1:77" x14ac:dyDescent="0.2">
      <c r="A435" s="73" t="s">
        <v>43</v>
      </c>
      <c r="B435" s="74" t="s">
        <v>1062</v>
      </c>
      <c r="C435" s="73" t="s">
        <v>1063</v>
      </c>
      <c r="D435" s="75">
        <v>2589103.06</v>
      </c>
      <c r="E435" s="75">
        <v>0</v>
      </c>
      <c r="F435" s="75">
        <v>0</v>
      </c>
      <c r="G435" s="75">
        <v>0</v>
      </c>
      <c r="H435" s="75">
        <v>0</v>
      </c>
      <c r="I435" s="75">
        <v>0</v>
      </c>
      <c r="J435" s="75">
        <v>13571.62</v>
      </c>
      <c r="K435" s="75">
        <v>0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5">
        <v>0</v>
      </c>
      <c r="V435" s="75">
        <v>0</v>
      </c>
      <c r="W435" s="75">
        <v>0</v>
      </c>
      <c r="X435" s="75">
        <v>0</v>
      </c>
      <c r="Y435" s="75">
        <v>0</v>
      </c>
      <c r="Z435" s="75">
        <v>0</v>
      </c>
      <c r="AA435" s="75">
        <v>0</v>
      </c>
      <c r="AB435" s="75">
        <v>0</v>
      </c>
      <c r="AC435" s="75">
        <v>0</v>
      </c>
      <c r="AD435" s="75">
        <v>0</v>
      </c>
      <c r="AE435" s="75">
        <v>206226.12</v>
      </c>
      <c r="AF435" s="75">
        <v>0</v>
      </c>
      <c r="AG435" s="75">
        <v>0</v>
      </c>
      <c r="AH435" s="75">
        <v>0</v>
      </c>
      <c r="AI435" s="75">
        <v>0</v>
      </c>
      <c r="AJ435" s="75">
        <v>0</v>
      </c>
      <c r="AK435" s="75">
        <v>0</v>
      </c>
      <c r="AL435" s="75">
        <v>0</v>
      </c>
      <c r="AM435" s="75">
        <v>0</v>
      </c>
      <c r="AN435" s="75">
        <v>0</v>
      </c>
      <c r="AO435" s="75">
        <v>0</v>
      </c>
      <c r="AP435" s="75">
        <v>0</v>
      </c>
      <c r="AQ435" s="75">
        <v>3285682.46</v>
      </c>
      <c r="AR435" s="75">
        <v>0</v>
      </c>
      <c r="AS435" s="75">
        <v>0</v>
      </c>
      <c r="AT435" s="75">
        <v>0</v>
      </c>
      <c r="AU435" s="75">
        <v>0</v>
      </c>
      <c r="AV435" s="75">
        <v>0</v>
      </c>
      <c r="AW435" s="75">
        <v>0</v>
      </c>
      <c r="AX435" s="75">
        <v>1524419.2</v>
      </c>
      <c r="AY435" s="75">
        <v>0</v>
      </c>
      <c r="AZ435" s="75">
        <v>0</v>
      </c>
      <c r="BA435" s="75">
        <v>0</v>
      </c>
      <c r="BB435" s="75">
        <v>0</v>
      </c>
      <c r="BC435" s="75">
        <v>0</v>
      </c>
      <c r="BD435" s="75">
        <v>0</v>
      </c>
      <c r="BE435" s="75">
        <v>0</v>
      </c>
      <c r="BF435" s="75">
        <v>0</v>
      </c>
      <c r="BG435" s="75">
        <v>0</v>
      </c>
      <c r="BH435" s="75">
        <v>0</v>
      </c>
      <c r="BI435" s="75">
        <v>1195207.25</v>
      </c>
      <c r="BJ435" s="75">
        <v>0</v>
      </c>
      <c r="BK435" s="75">
        <v>0</v>
      </c>
      <c r="BL435" s="75">
        <v>0</v>
      </c>
      <c r="BM435" s="75">
        <v>0</v>
      </c>
      <c r="BN435" s="75">
        <v>0</v>
      </c>
      <c r="BO435" s="75">
        <v>0</v>
      </c>
      <c r="BP435" s="75">
        <v>35506.239999999998</v>
      </c>
      <c r="BQ435" s="75">
        <v>0</v>
      </c>
      <c r="BR435" s="75">
        <v>0</v>
      </c>
      <c r="BS435" s="75">
        <v>0</v>
      </c>
      <c r="BT435" s="75">
        <v>0</v>
      </c>
      <c r="BU435" s="75">
        <v>0</v>
      </c>
      <c r="BV435" s="75">
        <v>0</v>
      </c>
      <c r="BW435" s="75">
        <v>0</v>
      </c>
      <c r="BX435" s="75">
        <v>0</v>
      </c>
      <c r="BY435" s="76">
        <v>450</v>
      </c>
    </row>
    <row r="436" spans="1:77" x14ac:dyDescent="0.2">
      <c r="A436" s="73" t="s">
        <v>43</v>
      </c>
      <c r="B436" s="74" t="s">
        <v>1064</v>
      </c>
      <c r="C436" s="73" t="s">
        <v>1065</v>
      </c>
      <c r="D436" s="75">
        <v>0</v>
      </c>
      <c r="E436" s="75">
        <v>0</v>
      </c>
      <c r="F436" s="75">
        <v>0</v>
      </c>
      <c r="G436" s="75">
        <v>0</v>
      </c>
      <c r="H436" s="75">
        <v>0</v>
      </c>
      <c r="I436" s="75">
        <v>0</v>
      </c>
      <c r="J436" s="75">
        <v>603589505.39999998</v>
      </c>
      <c r="K436" s="75">
        <v>0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5">
        <v>0</v>
      </c>
      <c r="V436" s="75">
        <v>0</v>
      </c>
      <c r="W436" s="75">
        <v>0</v>
      </c>
      <c r="X436" s="75">
        <v>0</v>
      </c>
      <c r="Y436" s="75">
        <v>0</v>
      </c>
      <c r="Z436" s="75">
        <v>0</v>
      </c>
      <c r="AA436" s="75">
        <v>0</v>
      </c>
      <c r="AB436" s="75">
        <v>0</v>
      </c>
      <c r="AC436" s="75">
        <v>0</v>
      </c>
      <c r="AD436" s="75">
        <v>0</v>
      </c>
      <c r="AE436" s="75">
        <v>32094180.18</v>
      </c>
      <c r="AF436" s="75">
        <v>0</v>
      </c>
      <c r="AG436" s="75">
        <v>0</v>
      </c>
      <c r="AH436" s="75">
        <v>0</v>
      </c>
      <c r="AI436" s="75">
        <v>0</v>
      </c>
      <c r="AJ436" s="75">
        <v>0</v>
      </c>
      <c r="AK436" s="75">
        <v>0</v>
      </c>
      <c r="AL436" s="75">
        <v>0</v>
      </c>
      <c r="AM436" s="75">
        <v>0</v>
      </c>
      <c r="AN436" s="75">
        <v>0</v>
      </c>
      <c r="AO436" s="75">
        <v>0</v>
      </c>
      <c r="AP436" s="75">
        <v>0</v>
      </c>
      <c r="AQ436" s="75">
        <v>8918314.4600000009</v>
      </c>
      <c r="AR436" s="75">
        <v>0</v>
      </c>
      <c r="AS436" s="75">
        <v>0</v>
      </c>
      <c r="AT436" s="75">
        <v>0</v>
      </c>
      <c r="AU436" s="75">
        <v>0</v>
      </c>
      <c r="AV436" s="75">
        <v>0</v>
      </c>
      <c r="AW436" s="75">
        <v>0</v>
      </c>
      <c r="AX436" s="75">
        <v>375371490.25</v>
      </c>
      <c r="AY436" s="75">
        <v>0</v>
      </c>
      <c r="AZ436" s="75">
        <v>0</v>
      </c>
      <c r="BA436" s="75">
        <v>0</v>
      </c>
      <c r="BB436" s="75">
        <v>0</v>
      </c>
      <c r="BC436" s="75">
        <v>0</v>
      </c>
      <c r="BD436" s="75">
        <v>0</v>
      </c>
      <c r="BE436" s="75">
        <v>0</v>
      </c>
      <c r="BF436" s="75">
        <v>0</v>
      </c>
      <c r="BG436" s="75">
        <v>0</v>
      </c>
      <c r="BH436" s="75">
        <v>0</v>
      </c>
      <c r="BI436" s="75">
        <v>2604378</v>
      </c>
      <c r="BJ436" s="75">
        <v>0</v>
      </c>
      <c r="BK436" s="75">
        <v>0</v>
      </c>
      <c r="BL436" s="75">
        <v>0</v>
      </c>
      <c r="BM436" s="75">
        <v>0</v>
      </c>
      <c r="BN436" s="75">
        <v>0</v>
      </c>
      <c r="BO436" s="75">
        <v>0</v>
      </c>
      <c r="BP436" s="75">
        <v>0</v>
      </c>
      <c r="BQ436" s="75">
        <v>0</v>
      </c>
      <c r="BR436" s="75">
        <v>0</v>
      </c>
      <c r="BS436" s="75">
        <v>0</v>
      </c>
      <c r="BT436" s="75">
        <v>0</v>
      </c>
      <c r="BU436" s="75">
        <v>0</v>
      </c>
      <c r="BV436" s="75">
        <v>0</v>
      </c>
      <c r="BW436" s="75">
        <v>0</v>
      </c>
      <c r="BX436" s="75">
        <v>0</v>
      </c>
      <c r="BY436" s="76"/>
    </row>
    <row r="437" spans="1:77" x14ac:dyDescent="0.2">
      <c r="A437" s="73" t="s">
        <v>43</v>
      </c>
      <c r="B437" s="74" t="s">
        <v>1066</v>
      </c>
      <c r="C437" s="73" t="s">
        <v>1067</v>
      </c>
      <c r="D437" s="87">
        <v>0</v>
      </c>
      <c r="E437" s="87">
        <v>0</v>
      </c>
      <c r="F437" s="87">
        <v>0</v>
      </c>
      <c r="G437" s="87">
        <v>0</v>
      </c>
      <c r="H437" s="87">
        <v>0</v>
      </c>
      <c r="I437" s="87">
        <v>0</v>
      </c>
      <c r="J437" s="87">
        <v>0</v>
      </c>
      <c r="K437" s="87">
        <v>0</v>
      </c>
      <c r="L437" s="87">
        <v>0</v>
      </c>
      <c r="M437" s="87">
        <v>0</v>
      </c>
      <c r="N437" s="87">
        <v>0</v>
      </c>
      <c r="O437" s="87">
        <v>0</v>
      </c>
      <c r="P437" s="87">
        <v>0</v>
      </c>
      <c r="Q437" s="87">
        <v>0</v>
      </c>
      <c r="R437" s="87">
        <v>0</v>
      </c>
      <c r="S437" s="87">
        <v>0</v>
      </c>
      <c r="T437" s="87">
        <v>0</v>
      </c>
      <c r="U437" s="87">
        <v>0</v>
      </c>
      <c r="V437" s="87">
        <v>0</v>
      </c>
      <c r="W437" s="87">
        <v>0</v>
      </c>
      <c r="X437" s="87">
        <v>0</v>
      </c>
      <c r="Y437" s="87">
        <v>0</v>
      </c>
      <c r="Z437" s="87">
        <v>0</v>
      </c>
      <c r="AA437" s="87">
        <v>0</v>
      </c>
      <c r="AB437" s="87">
        <v>0</v>
      </c>
      <c r="AC437" s="87">
        <v>0</v>
      </c>
      <c r="AD437" s="87">
        <v>0</v>
      </c>
      <c r="AE437" s="87">
        <v>0</v>
      </c>
      <c r="AF437" s="87">
        <v>0</v>
      </c>
      <c r="AG437" s="87">
        <v>0</v>
      </c>
      <c r="AH437" s="87">
        <v>0</v>
      </c>
      <c r="AI437" s="87">
        <v>0</v>
      </c>
      <c r="AJ437" s="87">
        <v>0</v>
      </c>
      <c r="AK437" s="87">
        <v>0</v>
      </c>
      <c r="AL437" s="87">
        <v>0</v>
      </c>
      <c r="AM437" s="87">
        <v>0</v>
      </c>
      <c r="AN437" s="87">
        <v>0</v>
      </c>
      <c r="AO437" s="87">
        <v>0</v>
      </c>
      <c r="AP437" s="87">
        <v>0</v>
      </c>
      <c r="AQ437" s="87">
        <v>0</v>
      </c>
      <c r="AR437" s="87">
        <v>0</v>
      </c>
      <c r="AS437" s="87">
        <v>0</v>
      </c>
      <c r="AT437" s="87">
        <v>0</v>
      </c>
      <c r="AU437" s="87">
        <v>0</v>
      </c>
      <c r="AV437" s="87">
        <v>0</v>
      </c>
      <c r="AW437" s="87">
        <v>0</v>
      </c>
      <c r="AX437" s="87">
        <v>0</v>
      </c>
      <c r="AY437" s="87">
        <v>0</v>
      </c>
      <c r="AZ437" s="87">
        <v>0</v>
      </c>
      <c r="BA437" s="87">
        <v>0</v>
      </c>
      <c r="BB437" s="87">
        <v>0</v>
      </c>
      <c r="BC437" s="87">
        <v>0</v>
      </c>
      <c r="BD437" s="87">
        <v>0</v>
      </c>
      <c r="BE437" s="87">
        <v>0</v>
      </c>
      <c r="BF437" s="87">
        <v>0</v>
      </c>
      <c r="BG437" s="87">
        <v>0</v>
      </c>
      <c r="BH437" s="87">
        <v>0</v>
      </c>
      <c r="BI437" s="87">
        <v>0</v>
      </c>
      <c r="BJ437" s="87">
        <v>0</v>
      </c>
      <c r="BK437" s="87">
        <v>0</v>
      </c>
      <c r="BL437" s="87">
        <v>0</v>
      </c>
      <c r="BM437" s="87">
        <v>0</v>
      </c>
      <c r="BN437" s="87">
        <v>0</v>
      </c>
      <c r="BO437" s="87">
        <v>0</v>
      </c>
      <c r="BP437" s="87">
        <v>0</v>
      </c>
      <c r="BQ437" s="87">
        <v>0</v>
      </c>
      <c r="BR437" s="87">
        <v>0</v>
      </c>
      <c r="BS437" s="87">
        <v>0</v>
      </c>
      <c r="BT437" s="87">
        <v>0</v>
      </c>
      <c r="BU437" s="87">
        <v>0</v>
      </c>
      <c r="BV437" s="87">
        <v>0</v>
      </c>
      <c r="BW437" s="87">
        <v>0</v>
      </c>
      <c r="BX437" s="87">
        <v>0</v>
      </c>
      <c r="BY437" s="76"/>
    </row>
    <row r="438" spans="1:77" x14ac:dyDescent="0.2">
      <c r="A438" s="73" t="s">
        <v>43</v>
      </c>
      <c r="B438" s="74" t="s">
        <v>1068</v>
      </c>
      <c r="C438" s="73" t="s">
        <v>1069</v>
      </c>
      <c r="D438" s="75">
        <v>0</v>
      </c>
      <c r="E438" s="75">
        <v>0</v>
      </c>
      <c r="F438" s="75">
        <v>0</v>
      </c>
      <c r="G438" s="75">
        <v>0</v>
      </c>
      <c r="H438" s="75">
        <v>0</v>
      </c>
      <c r="I438" s="75">
        <v>0</v>
      </c>
      <c r="J438" s="75">
        <v>0</v>
      </c>
      <c r="K438" s="75">
        <v>0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5">
        <v>0</v>
      </c>
      <c r="V438" s="75">
        <v>0</v>
      </c>
      <c r="W438" s="75">
        <v>0</v>
      </c>
      <c r="X438" s="75">
        <v>0</v>
      </c>
      <c r="Y438" s="75">
        <v>0</v>
      </c>
      <c r="Z438" s="75">
        <v>0</v>
      </c>
      <c r="AA438" s="75">
        <v>0</v>
      </c>
      <c r="AB438" s="75">
        <v>0</v>
      </c>
      <c r="AC438" s="75">
        <v>0</v>
      </c>
      <c r="AD438" s="75">
        <v>0</v>
      </c>
      <c r="AE438" s="75">
        <v>0</v>
      </c>
      <c r="AF438" s="75">
        <v>0</v>
      </c>
      <c r="AG438" s="75">
        <v>0</v>
      </c>
      <c r="AH438" s="75">
        <v>0</v>
      </c>
      <c r="AI438" s="75">
        <v>0</v>
      </c>
      <c r="AJ438" s="75">
        <v>0</v>
      </c>
      <c r="AK438" s="75">
        <v>0</v>
      </c>
      <c r="AL438" s="75">
        <v>0</v>
      </c>
      <c r="AM438" s="75">
        <v>0</v>
      </c>
      <c r="AN438" s="75">
        <v>0</v>
      </c>
      <c r="AO438" s="75">
        <v>0</v>
      </c>
      <c r="AP438" s="75">
        <v>0</v>
      </c>
      <c r="AQ438" s="75">
        <v>0</v>
      </c>
      <c r="AR438" s="75">
        <v>0</v>
      </c>
      <c r="AS438" s="75">
        <v>0</v>
      </c>
      <c r="AT438" s="75">
        <v>0</v>
      </c>
      <c r="AU438" s="75">
        <v>0</v>
      </c>
      <c r="AV438" s="75">
        <v>0</v>
      </c>
      <c r="AW438" s="75">
        <v>0</v>
      </c>
      <c r="AX438" s="75">
        <v>0</v>
      </c>
      <c r="AY438" s="75">
        <v>0</v>
      </c>
      <c r="AZ438" s="75">
        <v>0</v>
      </c>
      <c r="BA438" s="75">
        <v>0</v>
      </c>
      <c r="BB438" s="75">
        <v>0</v>
      </c>
      <c r="BC438" s="75">
        <v>0</v>
      </c>
      <c r="BD438" s="75">
        <v>0</v>
      </c>
      <c r="BE438" s="75">
        <v>0</v>
      </c>
      <c r="BF438" s="75">
        <v>0</v>
      </c>
      <c r="BG438" s="75">
        <v>0</v>
      </c>
      <c r="BH438" s="75">
        <v>0</v>
      </c>
      <c r="BI438" s="75">
        <v>0</v>
      </c>
      <c r="BJ438" s="75">
        <v>0</v>
      </c>
      <c r="BK438" s="75">
        <v>0</v>
      </c>
      <c r="BL438" s="75">
        <v>0</v>
      </c>
      <c r="BM438" s="75">
        <v>0</v>
      </c>
      <c r="BN438" s="75">
        <v>0</v>
      </c>
      <c r="BO438" s="75">
        <v>0</v>
      </c>
      <c r="BP438" s="75">
        <v>210290</v>
      </c>
      <c r="BQ438" s="75">
        <v>0</v>
      </c>
      <c r="BR438" s="75">
        <v>0</v>
      </c>
      <c r="BS438" s="75">
        <v>0</v>
      </c>
      <c r="BT438" s="75">
        <v>0</v>
      </c>
      <c r="BU438" s="75">
        <v>0</v>
      </c>
      <c r="BV438" s="75">
        <v>0</v>
      </c>
      <c r="BW438" s="75">
        <v>0</v>
      </c>
      <c r="BX438" s="75">
        <v>0</v>
      </c>
      <c r="BY438" s="76">
        <v>20972461.759999998</v>
      </c>
    </row>
    <row r="439" spans="1:77" x14ac:dyDescent="0.2">
      <c r="A439" s="82" t="s">
        <v>1070</v>
      </c>
      <c r="B439" s="83"/>
      <c r="C439" s="84"/>
      <c r="D439" s="80">
        <f>SUM(D245:D438)</f>
        <v>211349835.27000001</v>
      </c>
      <c r="E439" s="80">
        <f t="shared" ref="E439:BP439" si="10">SUM(E245:E438)</f>
        <v>88033095.710000008</v>
      </c>
      <c r="F439" s="80">
        <f t="shared" si="10"/>
        <v>132655696.13</v>
      </c>
      <c r="G439" s="80">
        <f t="shared" si="10"/>
        <v>82935054.269999981</v>
      </c>
      <c r="H439" s="80">
        <f t="shared" si="10"/>
        <v>85106792.350000009</v>
      </c>
      <c r="I439" s="80">
        <f t="shared" si="10"/>
        <v>60271033.599999994</v>
      </c>
      <c r="J439" s="80">
        <f t="shared" si="10"/>
        <v>1483861964.1500001</v>
      </c>
      <c r="K439" s="80">
        <f t="shared" si="10"/>
        <v>105450324.91000001</v>
      </c>
      <c r="L439" s="80">
        <f t="shared" si="10"/>
        <v>32259462.499999996</v>
      </c>
      <c r="M439" s="80">
        <f t="shared" si="10"/>
        <v>233155147.05000001</v>
      </c>
      <c r="N439" s="80">
        <f t="shared" si="10"/>
        <v>32677672.219999999</v>
      </c>
      <c r="O439" s="80">
        <f t="shared" si="10"/>
        <v>75817109.109999999</v>
      </c>
      <c r="P439" s="80">
        <f t="shared" si="10"/>
        <v>102545533.05</v>
      </c>
      <c r="Q439" s="80">
        <f t="shared" si="10"/>
        <v>133291943.81999999</v>
      </c>
      <c r="R439" s="80">
        <f t="shared" si="10"/>
        <v>25039066.520000003</v>
      </c>
      <c r="S439" s="80">
        <f t="shared" si="10"/>
        <v>87895381.700000033</v>
      </c>
      <c r="T439" s="80">
        <f t="shared" si="10"/>
        <v>68154483.440000013</v>
      </c>
      <c r="U439" s="80">
        <f t="shared" si="10"/>
        <v>26379478.419999994</v>
      </c>
      <c r="V439" s="80">
        <f t="shared" si="10"/>
        <v>193886834.84000003</v>
      </c>
      <c r="W439" s="80">
        <f t="shared" si="10"/>
        <v>88480179.109999999</v>
      </c>
      <c r="X439" s="80">
        <f t="shared" si="10"/>
        <v>69849190.060000002</v>
      </c>
      <c r="Y439" s="80">
        <f t="shared" si="10"/>
        <v>119200583.39999999</v>
      </c>
      <c r="Z439" s="80">
        <f t="shared" si="10"/>
        <v>42300906.659999996</v>
      </c>
      <c r="AA439" s="80">
        <f t="shared" si="10"/>
        <v>49113231.219999999</v>
      </c>
      <c r="AB439" s="80">
        <f t="shared" si="10"/>
        <v>44866012.409999996</v>
      </c>
      <c r="AC439" s="80">
        <f t="shared" si="10"/>
        <v>25938545.530000001</v>
      </c>
      <c r="AD439" s="80">
        <f t="shared" si="10"/>
        <v>38829492.439999998</v>
      </c>
      <c r="AE439" s="80">
        <f t="shared" si="10"/>
        <v>225919322.97000012</v>
      </c>
      <c r="AF439" s="80">
        <f t="shared" si="10"/>
        <v>63449445.779999994</v>
      </c>
      <c r="AG439" s="80">
        <f t="shared" si="10"/>
        <v>37369158.060000002</v>
      </c>
      <c r="AH439" s="80">
        <f t="shared" si="10"/>
        <v>37665022.549999997</v>
      </c>
      <c r="AI439" s="80">
        <f t="shared" si="10"/>
        <v>32692570.110000003</v>
      </c>
      <c r="AJ439" s="80">
        <f t="shared" si="10"/>
        <v>60823193.74000001</v>
      </c>
      <c r="AK439" s="80">
        <f t="shared" si="10"/>
        <v>51076093.420000002</v>
      </c>
      <c r="AL439" s="80">
        <f t="shared" si="10"/>
        <v>48919781.480000004</v>
      </c>
      <c r="AM439" s="80">
        <f t="shared" si="10"/>
        <v>80036239.699999988</v>
      </c>
      <c r="AN439" s="80">
        <f t="shared" si="10"/>
        <v>46629937.119999997</v>
      </c>
      <c r="AO439" s="80">
        <f t="shared" si="10"/>
        <v>35831891.800000004</v>
      </c>
      <c r="AP439" s="80">
        <f t="shared" si="10"/>
        <v>37108964.32</v>
      </c>
      <c r="AQ439" s="80">
        <f t="shared" si="10"/>
        <v>192525128.81000006</v>
      </c>
      <c r="AR439" s="80">
        <f t="shared" si="10"/>
        <v>36778770.829999998</v>
      </c>
      <c r="AS439" s="80">
        <f t="shared" si="10"/>
        <v>46402586.150000013</v>
      </c>
      <c r="AT439" s="80">
        <f t="shared" si="10"/>
        <v>40063733.910000011</v>
      </c>
      <c r="AU439" s="80">
        <f t="shared" si="10"/>
        <v>26269360.039999999</v>
      </c>
      <c r="AV439" s="80">
        <f t="shared" si="10"/>
        <v>20100880.890000004</v>
      </c>
      <c r="AW439" s="80">
        <f t="shared" si="10"/>
        <v>23460161.41</v>
      </c>
      <c r="AX439" s="80">
        <f t="shared" si="10"/>
        <v>917416987.18000007</v>
      </c>
      <c r="AY439" s="80">
        <f t="shared" si="10"/>
        <v>49661549.729999989</v>
      </c>
      <c r="AZ439" s="80">
        <f t="shared" si="10"/>
        <v>41012722.460000001</v>
      </c>
      <c r="BA439" s="80">
        <f t="shared" si="10"/>
        <v>78643893.159999996</v>
      </c>
      <c r="BB439" s="80">
        <f t="shared" si="10"/>
        <v>53128226.140000001</v>
      </c>
      <c r="BC439" s="80">
        <f t="shared" si="10"/>
        <v>39440381.589999989</v>
      </c>
      <c r="BD439" s="80">
        <f t="shared" si="10"/>
        <v>56088057.710200004</v>
      </c>
      <c r="BE439" s="80">
        <f t="shared" si="10"/>
        <v>67065148.619999997</v>
      </c>
      <c r="BF439" s="80">
        <f t="shared" si="10"/>
        <v>38951558.649999991</v>
      </c>
      <c r="BG439" s="80">
        <f t="shared" si="10"/>
        <v>24242385.940000001</v>
      </c>
      <c r="BH439" s="80">
        <f t="shared" si="10"/>
        <v>24513034.710000001</v>
      </c>
      <c r="BI439" s="80">
        <f t="shared" si="10"/>
        <v>738705679.44999993</v>
      </c>
      <c r="BJ439" s="80">
        <f t="shared" si="10"/>
        <v>126692473.91000003</v>
      </c>
      <c r="BK439" s="80">
        <f t="shared" si="10"/>
        <v>44769882.710000001</v>
      </c>
      <c r="BL439" s="80">
        <f t="shared" si="10"/>
        <v>36986582.57</v>
      </c>
      <c r="BM439" s="80">
        <f t="shared" si="10"/>
        <v>57592564.980000004</v>
      </c>
      <c r="BN439" s="80">
        <f t="shared" si="10"/>
        <v>67461988.769999996</v>
      </c>
      <c r="BO439" s="80">
        <f t="shared" si="10"/>
        <v>32431773.279999997</v>
      </c>
      <c r="BP439" s="80">
        <f t="shared" si="10"/>
        <v>83105774.469999954</v>
      </c>
      <c r="BQ439" s="80">
        <f t="shared" ref="BQ439:BX439" si="11">SUM(BQ245:BQ438)</f>
        <v>27095852.319999997</v>
      </c>
      <c r="BR439" s="80">
        <f t="shared" si="11"/>
        <v>40739106.620000005</v>
      </c>
      <c r="BS439" s="80">
        <f t="shared" si="11"/>
        <v>65381830.970000006</v>
      </c>
      <c r="BT439" s="80">
        <f t="shared" si="11"/>
        <v>52735669.159999989</v>
      </c>
      <c r="BU439" s="80">
        <f t="shared" si="11"/>
        <v>78637957.409999996</v>
      </c>
      <c r="BV439" s="80">
        <f t="shared" si="11"/>
        <v>43261511.079999998</v>
      </c>
      <c r="BW439" s="80">
        <f t="shared" si="11"/>
        <v>30087786.219999999</v>
      </c>
      <c r="BX439" s="80">
        <f t="shared" si="11"/>
        <v>23976422.120000001</v>
      </c>
      <c r="BY439" s="81">
        <f>SUM(BY245:BY438)</f>
        <v>6285042303.1801033</v>
      </c>
    </row>
    <row r="440" spans="1:77" x14ac:dyDescent="0.2">
      <c r="A440" s="73"/>
      <c r="B440" s="90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  <c r="AE440" s="73"/>
      <c r="AF440" s="73"/>
      <c r="AG440" s="73"/>
      <c r="AH440" s="73"/>
      <c r="AI440" s="73"/>
      <c r="AJ440" s="73"/>
      <c r="AK440" s="73"/>
      <c r="AL440" s="73"/>
      <c r="AM440" s="73"/>
      <c r="AN440" s="73"/>
      <c r="AO440" s="73"/>
      <c r="AP440" s="73"/>
      <c r="AQ440" s="73"/>
      <c r="AR440" s="73"/>
      <c r="AS440" s="73"/>
      <c r="AT440" s="73"/>
      <c r="AU440" s="73"/>
      <c r="AV440" s="73"/>
      <c r="AW440" s="73"/>
      <c r="AX440" s="73"/>
      <c r="AY440" s="73"/>
      <c r="AZ440" s="73"/>
      <c r="BA440" s="73"/>
      <c r="BB440" s="73"/>
      <c r="BC440" s="73"/>
      <c r="BD440" s="73"/>
      <c r="BE440" s="73"/>
      <c r="BF440" s="73"/>
      <c r="BG440" s="73"/>
      <c r="BH440" s="73"/>
      <c r="BI440" s="73"/>
      <c r="BJ440" s="73"/>
      <c r="BK440" s="73"/>
      <c r="BL440" s="73"/>
      <c r="BM440" s="73"/>
      <c r="BN440" s="73"/>
      <c r="BO440" s="73"/>
      <c r="BP440" s="73"/>
      <c r="BQ440" s="73"/>
      <c r="BR440" s="73"/>
      <c r="BS440" s="73"/>
      <c r="BT440" s="73"/>
      <c r="BU440" s="73"/>
      <c r="BV440" s="73"/>
      <c r="BW440" s="73"/>
      <c r="BX440" s="73"/>
    </row>
    <row r="441" spans="1:77" s="94" customFormat="1" x14ac:dyDescent="0.2">
      <c r="A441" s="91"/>
      <c r="B441" s="79" t="s">
        <v>1071</v>
      </c>
      <c r="C441" s="78"/>
      <c r="D441" s="92">
        <f>SUM(D245:D364)</f>
        <v>159751195.5</v>
      </c>
      <c r="E441" s="92">
        <f t="shared" ref="E441:BP441" si="12">SUM(E245:E364)</f>
        <v>79334115.660000011</v>
      </c>
      <c r="F441" s="92">
        <f t="shared" si="12"/>
        <v>111398162.06</v>
      </c>
      <c r="G441" s="92">
        <f t="shared" si="12"/>
        <v>70492109.809999987</v>
      </c>
      <c r="H441" s="92">
        <f t="shared" si="12"/>
        <v>70649716.590000004</v>
      </c>
      <c r="I441" s="92">
        <f t="shared" si="12"/>
        <v>54460544.649999991</v>
      </c>
      <c r="J441" s="92">
        <f t="shared" si="12"/>
        <v>830426397.8900001</v>
      </c>
      <c r="K441" s="92">
        <f t="shared" si="12"/>
        <v>88977310.310000002</v>
      </c>
      <c r="L441" s="92">
        <f t="shared" si="12"/>
        <v>31617234.099999998</v>
      </c>
      <c r="M441" s="92">
        <f t="shared" si="12"/>
        <v>199344417.94000003</v>
      </c>
      <c r="N441" s="92">
        <f t="shared" si="12"/>
        <v>28969826.02</v>
      </c>
      <c r="O441" s="92">
        <f t="shared" si="12"/>
        <v>65784156.959999986</v>
      </c>
      <c r="P441" s="92">
        <f t="shared" si="12"/>
        <v>82919445.649999991</v>
      </c>
      <c r="Q441" s="92">
        <f t="shared" si="12"/>
        <v>119382592.66</v>
      </c>
      <c r="R441" s="92">
        <f t="shared" si="12"/>
        <v>24283481.620000005</v>
      </c>
      <c r="S441" s="92">
        <f t="shared" si="12"/>
        <v>78612945.940000027</v>
      </c>
      <c r="T441" s="92">
        <f t="shared" si="12"/>
        <v>59285914.940000013</v>
      </c>
      <c r="U441" s="92">
        <f t="shared" si="12"/>
        <v>22540311.099999994</v>
      </c>
      <c r="V441" s="92">
        <f t="shared" si="12"/>
        <v>187073431.38000003</v>
      </c>
      <c r="W441" s="92">
        <f t="shared" si="12"/>
        <v>82906922.690000013</v>
      </c>
      <c r="X441" s="92">
        <f t="shared" si="12"/>
        <v>63462524.620000005</v>
      </c>
      <c r="Y441" s="92">
        <f t="shared" si="12"/>
        <v>103666770.71999998</v>
      </c>
      <c r="Z441" s="92">
        <f t="shared" si="12"/>
        <v>36690264.219999999</v>
      </c>
      <c r="AA441" s="92">
        <f t="shared" si="12"/>
        <v>41244019.470000006</v>
      </c>
      <c r="AB441" s="92">
        <f t="shared" si="12"/>
        <v>40298811.019999996</v>
      </c>
      <c r="AC441" s="92">
        <f t="shared" si="12"/>
        <v>21471599.25</v>
      </c>
      <c r="AD441" s="92">
        <f t="shared" si="12"/>
        <v>34811442.049999997</v>
      </c>
      <c r="AE441" s="92">
        <f t="shared" si="12"/>
        <v>84428786.460000098</v>
      </c>
      <c r="AF441" s="92">
        <f t="shared" si="12"/>
        <v>49294609.949999996</v>
      </c>
      <c r="AG441" s="92">
        <f t="shared" si="12"/>
        <v>26914396.280000001</v>
      </c>
      <c r="AH441" s="92">
        <f t="shared" si="12"/>
        <v>30923606.100000001</v>
      </c>
      <c r="AI441" s="92">
        <f t="shared" si="12"/>
        <v>26555534.310000002</v>
      </c>
      <c r="AJ441" s="92">
        <f t="shared" si="12"/>
        <v>49664577.190000005</v>
      </c>
      <c r="AK441" s="92">
        <f t="shared" si="12"/>
        <v>40105399.24000001</v>
      </c>
      <c r="AL441" s="92">
        <f t="shared" si="12"/>
        <v>40801012.530000001</v>
      </c>
      <c r="AM441" s="92">
        <f t="shared" si="12"/>
        <v>66249653.899999991</v>
      </c>
      <c r="AN441" s="92">
        <f t="shared" si="12"/>
        <v>37231611.82</v>
      </c>
      <c r="AO441" s="92">
        <f t="shared" si="12"/>
        <v>25987154.520000003</v>
      </c>
      <c r="AP441" s="92">
        <f t="shared" si="12"/>
        <v>28726140.870000001</v>
      </c>
      <c r="AQ441" s="92">
        <f t="shared" si="12"/>
        <v>169648776.95000005</v>
      </c>
      <c r="AR441" s="92">
        <f t="shared" si="12"/>
        <v>32306335.680000003</v>
      </c>
      <c r="AS441" s="92">
        <f t="shared" si="12"/>
        <v>36711065.800000012</v>
      </c>
      <c r="AT441" s="92">
        <f t="shared" si="12"/>
        <v>33995104.120000005</v>
      </c>
      <c r="AU441" s="92">
        <f t="shared" si="12"/>
        <v>19654967.189999998</v>
      </c>
      <c r="AV441" s="92">
        <f t="shared" si="12"/>
        <v>19538641.590000004</v>
      </c>
      <c r="AW441" s="92">
        <f t="shared" si="12"/>
        <v>21507870.77</v>
      </c>
      <c r="AX441" s="92">
        <f t="shared" si="12"/>
        <v>506429993.68999994</v>
      </c>
      <c r="AY441" s="92">
        <f t="shared" si="12"/>
        <v>45811797.979999989</v>
      </c>
      <c r="AZ441" s="92">
        <f t="shared" si="12"/>
        <v>34157524.359999999</v>
      </c>
      <c r="BA441" s="92">
        <f t="shared" si="12"/>
        <v>67353524.709999993</v>
      </c>
      <c r="BB441" s="92">
        <f t="shared" si="12"/>
        <v>44749919.589999996</v>
      </c>
      <c r="BC441" s="92">
        <f t="shared" si="12"/>
        <v>36919761.039999992</v>
      </c>
      <c r="BD441" s="92">
        <f t="shared" si="12"/>
        <v>46405547.230200008</v>
      </c>
      <c r="BE441" s="92">
        <f t="shared" si="12"/>
        <v>59386056.599999994</v>
      </c>
      <c r="BF441" s="92">
        <f t="shared" si="12"/>
        <v>32796976.899999995</v>
      </c>
      <c r="BG441" s="92">
        <f t="shared" si="12"/>
        <v>21786519.539999999</v>
      </c>
      <c r="BH441" s="92">
        <f t="shared" si="12"/>
        <v>22422899.810000002</v>
      </c>
      <c r="BI441" s="92">
        <f t="shared" si="12"/>
        <v>451325883.31999993</v>
      </c>
      <c r="BJ441" s="92">
        <f t="shared" si="12"/>
        <v>112615018.76000002</v>
      </c>
      <c r="BK441" s="92">
        <f t="shared" si="12"/>
        <v>37657417.579999998</v>
      </c>
      <c r="BL441" s="92">
        <f t="shared" si="12"/>
        <v>30787694.869999997</v>
      </c>
      <c r="BM441" s="92">
        <f t="shared" si="12"/>
        <v>46093555.770000003</v>
      </c>
      <c r="BN441" s="92">
        <f t="shared" si="12"/>
        <v>54711411.769999996</v>
      </c>
      <c r="BO441" s="92">
        <f t="shared" si="12"/>
        <v>28638052.629999999</v>
      </c>
      <c r="BP441" s="92">
        <f t="shared" si="12"/>
        <v>47467712.679999962</v>
      </c>
      <c r="BQ441" s="92">
        <f t="shared" ref="BQ441:BX441" si="13">SUM(BQ245:BQ364)</f>
        <v>23299209.039999999</v>
      </c>
      <c r="BR441" s="92">
        <f t="shared" si="13"/>
        <v>34683135.510000005</v>
      </c>
      <c r="BS441" s="92">
        <f t="shared" si="13"/>
        <v>58326781.390000001</v>
      </c>
      <c r="BT441" s="92">
        <f t="shared" si="13"/>
        <v>34106763.999999993</v>
      </c>
      <c r="BU441" s="92">
        <f t="shared" si="13"/>
        <v>70972722.659999996</v>
      </c>
      <c r="BV441" s="92">
        <f t="shared" si="13"/>
        <v>37337743.420000002</v>
      </c>
      <c r="BW441" s="92">
        <f t="shared" si="13"/>
        <v>25392446.169999998</v>
      </c>
      <c r="BX441" s="92">
        <f t="shared" si="13"/>
        <v>22022324.23</v>
      </c>
      <c r="BY441" s="93">
        <f>SUM(BY245:BY366)</f>
        <v>5016301360.8701</v>
      </c>
    </row>
    <row r="442" spans="1:77" s="100" customFormat="1" x14ac:dyDescent="0.2">
      <c r="A442" s="95"/>
      <c r="B442" s="96" t="s">
        <v>1072</v>
      </c>
      <c r="C442" s="97"/>
      <c r="D442" s="98">
        <f>SUM(D365:D438)</f>
        <v>51598639.770000003</v>
      </c>
      <c r="E442" s="98">
        <f t="shared" ref="E442:BP442" si="14">SUM(E365:E438)</f>
        <v>8698980.0500000007</v>
      </c>
      <c r="F442" s="98">
        <f t="shared" si="14"/>
        <v>21257534.07</v>
      </c>
      <c r="G442" s="98">
        <f t="shared" si="14"/>
        <v>12442944.460000001</v>
      </c>
      <c r="H442" s="98">
        <f t="shared" si="14"/>
        <v>14457075.76</v>
      </c>
      <c r="I442" s="98">
        <f t="shared" si="14"/>
        <v>5810488.9500000002</v>
      </c>
      <c r="J442" s="98">
        <f t="shared" si="14"/>
        <v>653435566.25999999</v>
      </c>
      <c r="K442" s="98">
        <f t="shared" si="14"/>
        <v>16473014.600000001</v>
      </c>
      <c r="L442" s="98">
        <f t="shared" si="14"/>
        <v>642228.4</v>
      </c>
      <c r="M442" s="98">
        <f t="shared" si="14"/>
        <v>33810729.109999999</v>
      </c>
      <c r="N442" s="98">
        <f t="shared" si="14"/>
        <v>3707846.2</v>
      </c>
      <c r="O442" s="98">
        <f t="shared" si="14"/>
        <v>10032952.15</v>
      </c>
      <c r="P442" s="98">
        <f t="shared" si="14"/>
        <v>19626087.399999999</v>
      </c>
      <c r="Q442" s="98">
        <f t="shared" si="14"/>
        <v>13909351.16</v>
      </c>
      <c r="R442" s="98">
        <f t="shared" si="14"/>
        <v>755584.9</v>
      </c>
      <c r="S442" s="98">
        <f t="shared" si="14"/>
        <v>9282435.7599999998</v>
      </c>
      <c r="T442" s="98">
        <f t="shared" si="14"/>
        <v>8868568.5</v>
      </c>
      <c r="U442" s="98">
        <f t="shared" si="14"/>
        <v>3839167.32</v>
      </c>
      <c r="V442" s="98">
        <f t="shared" si="14"/>
        <v>6813403.459999999</v>
      </c>
      <c r="W442" s="98">
        <f t="shared" si="14"/>
        <v>5573256.4199999999</v>
      </c>
      <c r="X442" s="98">
        <f t="shared" si="14"/>
        <v>6386665.4399999995</v>
      </c>
      <c r="Y442" s="98">
        <f t="shared" si="14"/>
        <v>15533812.680000002</v>
      </c>
      <c r="Z442" s="98">
        <f t="shared" si="14"/>
        <v>5610642.4399999995</v>
      </c>
      <c r="AA442" s="98">
        <f t="shared" si="14"/>
        <v>7869211.75</v>
      </c>
      <c r="AB442" s="98">
        <f t="shared" si="14"/>
        <v>4567201.3900000006</v>
      </c>
      <c r="AC442" s="98">
        <f t="shared" si="14"/>
        <v>4466946.28</v>
      </c>
      <c r="AD442" s="98">
        <f t="shared" si="14"/>
        <v>4018050.39</v>
      </c>
      <c r="AE442" s="98">
        <f t="shared" si="14"/>
        <v>141490536.51000002</v>
      </c>
      <c r="AF442" s="98">
        <f t="shared" si="14"/>
        <v>14154835.83</v>
      </c>
      <c r="AG442" s="98">
        <f t="shared" si="14"/>
        <v>10454761.779999999</v>
      </c>
      <c r="AH442" s="98">
        <f t="shared" si="14"/>
        <v>6741416.4500000002</v>
      </c>
      <c r="AI442" s="98">
        <f t="shared" si="14"/>
        <v>6137035.7999999998</v>
      </c>
      <c r="AJ442" s="98">
        <f t="shared" si="14"/>
        <v>11158616.550000001</v>
      </c>
      <c r="AK442" s="98">
        <f t="shared" si="14"/>
        <v>10970694.18</v>
      </c>
      <c r="AL442" s="98">
        <f t="shared" si="14"/>
        <v>8118768.9500000002</v>
      </c>
      <c r="AM442" s="98">
        <f t="shared" si="14"/>
        <v>13786585.799999999</v>
      </c>
      <c r="AN442" s="98">
        <f t="shared" si="14"/>
        <v>9398325.3000000007</v>
      </c>
      <c r="AO442" s="98">
        <f t="shared" si="14"/>
        <v>9844737.2799999993</v>
      </c>
      <c r="AP442" s="98">
        <f t="shared" si="14"/>
        <v>8382823.4499999993</v>
      </c>
      <c r="AQ442" s="98">
        <f t="shared" si="14"/>
        <v>22876351.859999999</v>
      </c>
      <c r="AR442" s="98">
        <f t="shared" si="14"/>
        <v>4472435.1500000004</v>
      </c>
      <c r="AS442" s="98">
        <f t="shared" si="14"/>
        <v>9691520.3499999996</v>
      </c>
      <c r="AT442" s="98">
        <f t="shared" si="14"/>
        <v>6068629.79</v>
      </c>
      <c r="AU442" s="98">
        <f t="shared" si="14"/>
        <v>6614392.8499999996</v>
      </c>
      <c r="AV442" s="98">
        <f t="shared" si="14"/>
        <v>562239.30000000005</v>
      </c>
      <c r="AW442" s="98">
        <f t="shared" si="14"/>
        <v>1952290.6400000001</v>
      </c>
      <c r="AX442" s="98">
        <f t="shared" si="14"/>
        <v>410986993.49000001</v>
      </c>
      <c r="AY442" s="98">
        <f t="shared" si="14"/>
        <v>3849751.75</v>
      </c>
      <c r="AZ442" s="98">
        <f t="shared" si="14"/>
        <v>6855198.1000000006</v>
      </c>
      <c r="BA442" s="98">
        <f t="shared" si="14"/>
        <v>11290368.449999999</v>
      </c>
      <c r="BB442" s="98">
        <f t="shared" si="14"/>
        <v>8378306.5499999998</v>
      </c>
      <c r="BC442" s="98">
        <f t="shared" si="14"/>
        <v>2520620.5499999998</v>
      </c>
      <c r="BD442" s="98">
        <f t="shared" si="14"/>
        <v>9682510.4800000004</v>
      </c>
      <c r="BE442" s="98">
        <f t="shared" si="14"/>
        <v>7679092.0199999996</v>
      </c>
      <c r="BF442" s="98">
        <f t="shared" si="14"/>
        <v>6154581.75</v>
      </c>
      <c r="BG442" s="98">
        <f t="shared" si="14"/>
        <v>2455866.4</v>
      </c>
      <c r="BH442" s="98">
        <f t="shared" si="14"/>
        <v>2090134.9</v>
      </c>
      <c r="BI442" s="98">
        <f t="shared" si="14"/>
        <v>287379796.13</v>
      </c>
      <c r="BJ442" s="98">
        <f t="shared" si="14"/>
        <v>14077455.149999999</v>
      </c>
      <c r="BK442" s="98">
        <f t="shared" si="14"/>
        <v>7112465.1300000008</v>
      </c>
      <c r="BL442" s="98">
        <f t="shared" si="14"/>
        <v>6198887.7000000002</v>
      </c>
      <c r="BM442" s="98">
        <f t="shared" si="14"/>
        <v>11499009.210000001</v>
      </c>
      <c r="BN442" s="98">
        <f t="shared" si="14"/>
        <v>12750577</v>
      </c>
      <c r="BO442" s="98">
        <f t="shared" si="14"/>
        <v>3793720.65</v>
      </c>
      <c r="BP442" s="98">
        <f t="shared" si="14"/>
        <v>35638061.789999999</v>
      </c>
      <c r="BQ442" s="98">
        <f t="shared" ref="BQ442:BX442" si="15">SUM(BQ365:BQ438)</f>
        <v>3796643.28</v>
      </c>
      <c r="BR442" s="98">
        <f t="shared" si="15"/>
        <v>6055971.1100000003</v>
      </c>
      <c r="BS442" s="98">
        <f t="shared" si="15"/>
        <v>7055049.5800000001</v>
      </c>
      <c r="BT442" s="98">
        <f t="shared" si="15"/>
        <v>18628905.16</v>
      </c>
      <c r="BU442" s="98">
        <f t="shared" si="15"/>
        <v>7665234.75</v>
      </c>
      <c r="BV442" s="98">
        <f t="shared" si="15"/>
        <v>5923767.6600000001</v>
      </c>
      <c r="BW442" s="98">
        <f t="shared" si="15"/>
        <v>4695340.05</v>
      </c>
      <c r="BX442" s="98">
        <f t="shared" si="15"/>
        <v>1954097.89</v>
      </c>
      <c r="BY442" s="99">
        <f>SUM(BY367:BY438)</f>
        <v>1268740942.3099999</v>
      </c>
    </row>
    <row r="443" spans="1:77" s="94" customFormat="1" x14ac:dyDescent="0.2">
      <c r="A443" s="91"/>
      <c r="B443" s="79" t="s">
        <v>1073</v>
      </c>
      <c r="C443" s="78"/>
      <c r="D443" s="92">
        <f>SUM(D29,D47,D441)</f>
        <v>912496869.51999998</v>
      </c>
      <c r="E443" s="92">
        <f t="shared" ref="E443:BP443" si="16">SUM(E29,E47,E441)</f>
        <v>270448010.64000005</v>
      </c>
      <c r="F443" s="92">
        <f t="shared" si="16"/>
        <v>414919914.67000002</v>
      </c>
      <c r="G443" s="92">
        <f t="shared" si="16"/>
        <v>139291247.30000001</v>
      </c>
      <c r="H443" s="92">
        <f t="shared" si="16"/>
        <v>128289455.17</v>
      </c>
      <c r="I443" s="92">
        <f t="shared" si="16"/>
        <v>68918989.529999986</v>
      </c>
      <c r="J443" s="92">
        <f t="shared" si="16"/>
        <v>2153939825.8000002</v>
      </c>
      <c r="K443" s="92">
        <f t="shared" si="16"/>
        <v>242772981.86000001</v>
      </c>
      <c r="L443" s="92">
        <f t="shared" si="16"/>
        <v>58482953.429999992</v>
      </c>
      <c r="M443" s="92">
        <f t="shared" si="16"/>
        <v>534315697.51999998</v>
      </c>
      <c r="N443" s="92">
        <f t="shared" si="16"/>
        <v>53941286.969999999</v>
      </c>
      <c r="O443" s="92">
        <f t="shared" si="16"/>
        <v>152562082.95999998</v>
      </c>
      <c r="P443" s="92">
        <f t="shared" si="16"/>
        <v>331311593.27999997</v>
      </c>
      <c r="Q443" s="92">
        <f t="shared" si="16"/>
        <v>301420024.02999997</v>
      </c>
      <c r="R443" s="92">
        <f t="shared" si="16"/>
        <v>31859724.110000007</v>
      </c>
      <c r="S443" s="92">
        <f t="shared" si="16"/>
        <v>137293219.83000004</v>
      </c>
      <c r="T443" s="92">
        <f t="shared" si="16"/>
        <v>103333629.62</v>
      </c>
      <c r="U443" s="92">
        <f t="shared" si="16"/>
        <v>53766547.809999987</v>
      </c>
      <c r="V443" s="92">
        <f t="shared" si="16"/>
        <v>1143880141.3199999</v>
      </c>
      <c r="W443" s="92">
        <f t="shared" si="16"/>
        <v>228835273.35000002</v>
      </c>
      <c r="X443" s="92">
        <f t="shared" si="16"/>
        <v>122614124.66</v>
      </c>
      <c r="Y443" s="92">
        <f t="shared" si="16"/>
        <v>315471405.25999999</v>
      </c>
      <c r="Z443" s="92">
        <f t="shared" si="16"/>
        <v>79757747.269999996</v>
      </c>
      <c r="AA443" s="92">
        <f t="shared" si="16"/>
        <v>98384657.470000014</v>
      </c>
      <c r="AB443" s="92">
        <f t="shared" si="16"/>
        <v>121135213.58999999</v>
      </c>
      <c r="AC443" s="92">
        <f t="shared" si="16"/>
        <v>45603728.160000004</v>
      </c>
      <c r="AD443" s="92">
        <f t="shared" si="16"/>
        <v>63151549.399999999</v>
      </c>
      <c r="AE443" s="92">
        <f t="shared" si="16"/>
        <v>1316670791.03</v>
      </c>
      <c r="AF443" s="92">
        <f t="shared" si="16"/>
        <v>91631820.409999996</v>
      </c>
      <c r="AG443" s="92">
        <f t="shared" si="16"/>
        <v>55252304.340000004</v>
      </c>
      <c r="AH443" s="92">
        <f t="shared" si="16"/>
        <v>54389543.780000001</v>
      </c>
      <c r="AI443" s="92">
        <f t="shared" si="16"/>
        <v>50864750.68</v>
      </c>
      <c r="AJ443" s="92">
        <f t="shared" si="16"/>
        <v>91440926.030000001</v>
      </c>
      <c r="AK443" s="92">
        <f t="shared" si="16"/>
        <v>76882734.940000013</v>
      </c>
      <c r="AL443" s="92">
        <f t="shared" si="16"/>
        <v>72313535.780000001</v>
      </c>
      <c r="AM443" s="92">
        <f t="shared" si="16"/>
        <v>114008075.98999999</v>
      </c>
      <c r="AN443" s="92">
        <f t="shared" si="16"/>
        <v>67331041.219999999</v>
      </c>
      <c r="AO443" s="92">
        <f t="shared" si="16"/>
        <v>63003939.350000001</v>
      </c>
      <c r="AP443" s="92">
        <f t="shared" si="16"/>
        <v>60806531.340000004</v>
      </c>
      <c r="AQ443" s="92">
        <f t="shared" si="16"/>
        <v>495618520.83000004</v>
      </c>
      <c r="AR443" s="92">
        <f t="shared" si="16"/>
        <v>60886680.840000004</v>
      </c>
      <c r="AS443" s="92">
        <f t="shared" si="16"/>
        <v>68246427.450000018</v>
      </c>
      <c r="AT443" s="92">
        <f t="shared" si="16"/>
        <v>67349540.150000006</v>
      </c>
      <c r="AU443" s="92">
        <f t="shared" si="16"/>
        <v>48370278.280000001</v>
      </c>
      <c r="AV443" s="92">
        <f t="shared" si="16"/>
        <v>23440991.800000004</v>
      </c>
      <c r="AW443" s="92">
        <f t="shared" si="16"/>
        <v>38519688.700000003</v>
      </c>
      <c r="AX443" s="92">
        <f t="shared" si="16"/>
        <v>1243576339.1399999</v>
      </c>
      <c r="AY443" s="92">
        <f t="shared" si="16"/>
        <v>85582896.829999983</v>
      </c>
      <c r="AZ443" s="92">
        <f t="shared" si="16"/>
        <v>85730343.900000006</v>
      </c>
      <c r="BA443" s="92">
        <f t="shared" si="16"/>
        <v>138260504.02999997</v>
      </c>
      <c r="BB443" s="92">
        <f t="shared" si="16"/>
        <v>124606119.93000001</v>
      </c>
      <c r="BC443" s="92">
        <f t="shared" si="16"/>
        <v>96364944.5</v>
      </c>
      <c r="BD443" s="92">
        <f t="shared" si="16"/>
        <v>167237615.37020001</v>
      </c>
      <c r="BE443" s="92">
        <f t="shared" si="16"/>
        <v>155993559.63999999</v>
      </c>
      <c r="BF443" s="92">
        <f t="shared" si="16"/>
        <v>78979670.189999998</v>
      </c>
      <c r="BG443" s="92">
        <f t="shared" si="16"/>
        <v>34903635.810000002</v>
      </c>
      <c r="BH443" s="92">
        <f t="shared" si="16"/>
        <v>31577164.810000002</v>
      </c>
      <c r="BI443" s="92">
        <f t="shared" si="16"/>
        <v>1113805914.5899999</v>
      </c>
      <c r="BJ443" s="92">
        <f t="shared" si="16"/>
        <v>328836571.35000002</v>
      </c>
      <c r="BK443" s="92">
        <f t="shared" si="16"/>
        <v>75008358.599999994</v>
      </c>
      <c r="BL443" s="92">
        <f t="shared" si="16"/>
        <v>56215120.939999998</v>
      </c>
      <c r="BM443" s="92">
        <f t="shared" si="16"/>
        <v>73729691.210000008</v>
      </c>
      <c r="BN443" s="92">
        <f t="shared" si="16"/>
        <v>96058746.969999999</v>
      </c>
      <c r="BO443" s="92">
        <f t="shared" si="16"/>
        <v>46376473.090000004</v>
      </c>
      <c r="BP443" s="92">
        <f t="shared" si="16"/>
        <v>649815614.08999991</v>
      </c>
      <c r="BQ443" s="92">
        <f t="shared" ref="BQ443:BX443" si="17">SUM(BQ29,BQ47,BQ441)</f>
        <v>62265519.039999999</v>
      </c>
      <c r="BR443" s="92">
        <f t="shared" si="17"/>
        <v>74489869.200000003</v>
      </c>
      <c r="BS443" s="92">
        <f t="shared" si="17"/>
        <v>105252084.46000001</v>
      </c>
      <c r="BT443" s="92">
        <f t="shared" si="17"/>
        <v>122975242.34</v>
      </c>
      <c r="BU443" s="92">
        <f t="shared" si="17"/>
        <v>224960657.16999999</v>
      </c>
      <c r="BV443" s="92">
        <f t="shared" si="17"/>
        <v>75250747.659999996</v>
      </c>
      <c r="BW443" s="92">
        <f t="shared" si="17"/>
        <v>46218491.219999999</v>
      </c>
      <c r="BX443" s="92">
        <f t="shared" si="17"/>
        <v>46207678.390000001</v>
      </c>
      <c r="BY443" s="93">
        <f>SUM(BY29,BY47,BY441)</f>
        <v>11532217385.8703</v>
      </c>
    </row>
    <row r="444" spans="1:77" s="100" customFormat="1" x14ac:dyDescent="0.2">
      <c r="A444" s="95"/>
      <c r="B444" s="96" t="s">
        <v>1074</v>
      </c>
      <c r="C444" s="97"/>
      <c r="D444" s="98">
        <f>SUM(D129,D180,D244,D442)</f>
        <v>903253980.5999999</v>
      </c>
      <c r="E444" s="98">
        <f t="shared" ref="E444:BP444" si="18">SUM(E129,E180,E244,E442)</f>
        <v>212236102.72000003</v>
      </c>
      <c r="F444" s="98">
        <f t="shared" si="18"/>
        <v>349968485.89999998</v>
      </c>
      <c r="G444" s="98">
        <f t="shared" si="18"/>
        <v>121596457.71000001</v>
      </c>
      <c r="H444" s="98">
        <f t="shared" si="18"/>
        <v>100623513.37999998</v>
      </c>
      <c r="I444" s="98">
        <f t="shared" si="18"/>
        <v>43066289.079999998</v>
      </c>
      <c r="J444" s="98">
        <f t="shared" si="18"/>
        <v>2255419131.1000004</v>
      </c>
      <c r="K444" s="98">
        <f t="shared" si="18"/>
        <v>207004931.05000004</v>
      </c>
      <c r="L444" s="98">
        <f t="shared" si="18"/>
        <v>52743970.169999994</v>
      </c>
      <c r="M444" s="98">
        <f t="shared" si="18"/>
        <v>527023856.71000004</v>
      </c>
      <c r="N444" s="98">
        <f t="shared" si="18"/>
        <v>51839201.789999999</v>
      </c>
      <c r="O444" s="98">
        <f t="shared" si="18"/>
        <v>138875105.94999999</v>
      </c>
      <c r="P444" s="98">
        <f t="shared" si="18"/>
        <v>296418372.68000001</v>
      </c>
      <c r="Q444" s="98">
        <f t="shared" si="18"/>
        <v>260794845.85999998</v>
      </c>
      <c r="R444" s="98">
        <f t="shared" si="18"/>
        <v>24405497.269999996</v>
      </c>
      <c r="S444" s="98">
        <f t="shared" si="18"/>
        <v>101982847.3594</v>
      </c>
      <c r="T444" s="98">
        <f t="shared" si="18"/>
        <v>79926857.290000021</v>
      </c>
      <c r="U444" s="98">
        <f t="shared" si="18"/>
        <v>53835407.228</v>
      </c>
      <c r="V444" s="98">
        <f t="shared" si="18"/>
        <v>1071332499.6399999</v>
      </c>
      <c r="W444" s="98">
        <f t="shared" si="18"/>
        <v>220279871.47</v>
      </c>
      <c r="X444" s="98">
        <f t="shared" si="18"/>
        <v>100994637.17000002</v>
      </c>
      <c r="Y444" s="98">
        <f t="shared" si="18"/>
        <v>276165354.67999995</v>
      </c>
      <c r="Z444" s="98">
        <f t="shared" si="18"/>
        <v>70951695.960000008</v>
      </c>
      <c r="AA444" s="98">
        <f t="shared" si="18"/>
        <v>87282269.349999994</v>
      </c>
      <c r="AB444" s="98">
        <f t="shared" si="18"/>
        <v>99939692.599999979</v>
      </c>
      <c r="AC444" s="98">
        <f t="shared" si="18"/>
        <v>45062769.93</v>
      </c>
      <c r="AD444" s="98">
        <f t="shared" si="18"/>
        <v>43847381.400000006</v>
      </c>
      <c r="AE444" s="98">
        <f t="shared" si="18"/>
        <v>1382195178.7699997</v>
      </c>
      <c r="AF444" s="98">
        <f t="shared" si="18"/>
        <v>78894134.789999992</v>
      </c>
      <c r="AG444" s="98">
        <f t="shared" si="18"/>
        <v>47071473.230000004</v>
      </c>
      <c r="AH444" s="98">
        <f t="shared" si="18"/>
        <v>47414184.840000011</v>
      </c>
      <c r="AI444" s="98">
        <f t="shared" si="18"/>
        <v>43549539.649999999</v>
      </c>
      <c r="AJ444" s="98">
        <f t="shared" si="18"/>
        <v>79951103.429999992</v>
      </c>
      <c r="AK444" s="98">
        <f t="shared" si="18"/>
        <v>61689208.419999994</v>
      </c>
      <c r="AL444" s="98">
        <f t="shared" si="18"/>
        <v>58987797.5</v>
      </c>
      <c r="AM444" s="98">
        <f t="shared" si="18"/>
        <v>102268292.15000001</v>
      </c>
      <c r="AN444" s="98">
        <f t="shared" si="18"/>
        <v>54142150.709999993</v>
      </c>
      <c r="AO444" s="98">
        <f t="shared" si="18"/>
        <v>56961592.5</v>
      </c>
      <c r="AP444" s="98">
        <f t="shared" si="18"/>
        <v>52857424.219999999</v>
      </c>
      <c r="AQ444" s="98">
        <f t="shared" si="18"/>
        <v>424361444.38000005</v>
      </c>
      <c r="AR444" s="98">
        <f t="shared" si="18"/>
        <v>56002496.530000001</v>
      </c>
      <c r="AS444" s="98">
        <f t="shared" si="18"/>
        <v>56627883.210000001</v>
      </c>
      <c r="AT444" s="98">
        <f t="shared" si="18"/>
        <v>56006712.430000015</v>
      </c>
      <c r="AU444" s="98">
        <f t="shared" si="18"/>
        <v>47349795.869999997</v>
      </c>
      <c r="AV444" s="98">
        <f t="shared" si="18"/>
        <v>18202510.850000001</v>
      </c>
      <c r="AW444" s="98">
        <f t="shared" si="18"/>
        <v>31986183.140000004</v>
      </c>
      <c r="AX444" s="98">
        <f t="shared" si="18"/>
        <v>1226710745.5999999</v>
      </c>
      <c r="AY444" s="98">
        <f t="shared" si="18"/>
        <v>70320985.770000011</v>
      </c>
      <c r="AZ444" s="98">
        <f t="shared" si="18"/>
        <v>77331796.440000013</v>
      </c>
      <c r="BA444" s="98">
        <f t="shared" si="18"/>
        <v>111721020.17</v>
      </c>
      <c r="BB444" s="98">
        <f t="shared" si="18"/>
        <v>105212023.04999998</v>
      </c>
      <c r="BC444" s="98">
        <f t="shared" si="18"/>
        <v>77593574.760000005</v>
      </c>
      <c r="BD444" s="98">
        <f t="shared" si="18"/>
        <v>147758871.8089</v>
      </c>
      <c r="BE444" s="98">
        <f t="shared" si="18"/>
        <v>135895331.68000001</v>
      </c>
      <c r="BF444" s="98">
        <f t="shared" si="18"/>
        <v>75054623.900000006</v>
      </c>
      <c r="BG444" s="98">
        <f t="shared" si="18"/>
        <v>29285343.079999998</v>
      </c>
      <c r="BH444" s="98">
        <f t="shared" si="18"/>
        <v>21005666.599999998</v>
      </c>
      <c r="BI444" s="98">
        <f t="shared" si="18"/>
        <v>1034665052.2700001</v>
      </c>
      <c r="BJ444" s="98">
        <f t="shared" si="18"/>
        <v>273252769.31999999</v>
      </c>
      <c r="BK444" s="98">
        <f t="shared" si="18"/>
        <v>63734220.770000011</v>
      </c>
      <c r="BL444" s="98">
        <f t="shared" si="18"/>
        <v>43982554.444000006</v>
      </c>
      <c r="BM444" s="98">
        <f t="shared" si="18"/>
        <v>64946172.039999999</v>
      </c>
      <c r="BN444" s="98">
        <f t="shared" si="18"/>
        <v>94863950.060000002</v>
      </c>
      <c r="BO444" s="98">
        <f t="shared" si="18"/>
        <v>39662380.829999998</v>
      </c>
      <c r="BP444" s="98">
        <f t="shared" si="18"/>
        <v>538316177.89999998</v>
      </c>
      <c r="BQ444" s="98">
        <f t="shared" ref="BQ444:BX444" si="19">SUM(BQ129,BQ180,BQ244,BQ442)</f>
        <v>48775814.960000008</v>
      </c>
      <c r="BR444" s="98">
        <f t="shared" si="19"/>
        <v>58102165.879999995</v>
      </c>
      <c r="BS444" s="98">
        <f t="shared" si="19"/>
        <v>94684218.239999995</v>
      </c>
      <c r="BT444" s="98">
        <f t="shared" si="19"/>
        <v>97413614.25</v>
      </c>
      <c r="BU444" s="98">
        <f t="shared" si="19"/>
        <v>201636794.24000001</v>
      </c>
      <c r="BV444" s="98">
        <f t="shared" si="19"/>
        <v>60191694.280000001</v>
      </c>
      <c r="BW444" s="98">
        <f t="shared" si="19"/>
        <v>36018075.469999991</v>
      </c>
      <c r="BX444" s="98">
        <f t="shared" si="19"/>
        <v>30685073.420000002</v>
      </c>
      <c r="BY444" s="99">
        <f>SUM(BY129,BY180,BY244,BY442)</f>
        <v>11526859009.255198</v>
      </c>
    </row>
    <row r="445" spans="1:77" x14ac:dyDescent="0.2">
      <c r="B445" s="101"/>
      <c r="C445" s="102"/>
    </row>
    <row r="446" spans="1:77" x14ac:dyDescent="0.2">
      <c r="B446" s="101"/>
      <c r="C446" s="103" t="s">
        <v>1075</v>
      </c>
      <c r="D446" s="104">
        <f t="shared" ref="D446:BO446" si="20">SUM(D29)</f>
        <v>367221624.37</v>
      </c>
      <c r="E446" s="104">
        <f t="shared" si="20"/>
        <v>92302563.950000003</v>
      </c>
      <c r="F446" s="104">
        <f t="shared" si="20"/>
        <v>129378471.97</v>
      </c>
      <c r="G446" s="104">
        <f t="shared" si="20"/>
        <v>39897955.810000002</v>
      </c>
      <c r="H446" s="104">
        <f t="shared" si="20"/>
        <v>38961671.039999999</v>
      </c>
      <c r="I446" s="104">
        <f t="shared" si="20"/>
        <v>11936542</v>
      </c>
      <c r="J446" s="104">
        <f t="shared" si="20"/>
        <v>616675425.18000007</v>
      </c>
      <c r="K446" s="104">
        <f t="shared" si="20"/>
        <v>89716649.549999997</v>
      </c>
      <c r="L446" s="104">
        <f t="shared" si="20"/>
        <v>21558835.439999998</v>
      </c>
      <c r="M446" s="104">
        <f t="shared" si="20"/>
        <v>164842053.75</v>
      </c>
      <c r="N446" s="104">
        <f t="shared" si="20"/>
        <v>19505353.650000002</v>
      </c>
      <c r="O446" s="104">
        <f t="shared" si="20"/>
        <v>66052698.75</v>
      </c>
      <c r="P446" s="104">
        <f t="shared" si="20"/>
        <v>124496084.92999999</v>
      </c>
      <c r="Q446" s="104">
        <f t="shared" si="20"/>
        <v>94314602.460000008</v>
      </c>
      <c r="R446" s="104">
        <f t="shared" si="20"/>
        <v>5940383.9800000004</v>
      </c>
      <c r="S446" s="104">
        <f t="shared" si="20"/>
        <v>44622279.910000004</v>
      </c>
      <c r="T446" s="104">
        <f t="shared" si="20"/>
        <v>32641346.100000001</v>
      </c>
      <c r="U446" s="104">
        <f t="shared" si="20"/>
        <v>23826237.659999996</v>
      </c>
      <c r="V446" s="104">
        <f t="shared" si="20"/>
        <v>442344611.3499999</v>
      </c>
      <c r="W446" s="104">
        <f t="shared" si="20"/>
        <v>68660566.670000002</v>
      </c>
      <c r="X446" s="104">
        <f t="shared" si="20"/>
        <v>40971007.869999997</v>
      </c>
      <c r="Y446" s="104">
        <f t="shared" si="20"/>
        <v>106548743.81000002</v>
      </c>
      <c r="Z446" s="104">
        <f t="shared" si="20"/>
        <v>36832095.5</v>
      </c>
      <c r="AA446" s="104">
        <f t="shared" si="20"/>
        <v>44353198.030000009</v>
      </c>
      <c r="AB446" s="104">
        <f t="shared" si="20"/>
        <v>54492747.170000002</v>
      </c>
      <c r="AC446" s="104">
        <f t="shared" si="20"/>
        <v>17867814.490000002</v>
      </c>
      <c r="AD446" s="104">
        <f t="shared" si="20"/>
        <v>24262622.350000001</v>
      </c>
      <c r="AE446" s="104">
        <f t="shared" si="20"/>
        <v>452841312.60999995</v>
      </c>
      <c r="AF446" s="104">
        <f t="shared" si="20"/>
        <v>33537742.289999999</v>
      </c>
      <c r="AG446" s="104">
        <f t="shared" si="20"/>
        <v>23941088</v>
      </c>
      <c r="AH446" s="104">
        <f t="shared" si="20"/>
        <v>16884170</v>
      </c>
      <c r="AI446" s="104">
        <f t="shared" si="20"/>
        <v>18649598.109999999</v>
      </c>
      <c r="AJ446" s="104">
        <f t="shared" si="20"/>
        <v>28972611.379999999</v>
      </c>
      <c r="AK446" s="104">
        <f t="shared" si="20"/>
        <v>28766928.07</v>
      </c>
      <c r="AL446" s="104">
        <f t="shared" si="20"/>
        <v>24711370.75</v>
      </c>
      <c r="AM446" s="104">
        <f t="shared" si="20"/>
        <v>32731073.59</v>
      </c>
      <c r="AN446" s="104">
        <f t="shared" si="20"/>
        <v>23283998.620000001</v>
      </c>
      <c r="AO446" s="104">
        <f t="shared" si="20"/>
        <v>28273434.279999997</v>
      </c>
      <c r="AP446" s="104">
        <f t="shared" si="20"/>
        <v>25687906.77</v>
      </c>
      <c r="AQ446" s="104">
        <f t="shared" si="20"/>
        <v>135061086.10000002</v>
      </c>
      <c r="AR446" s="104">
        <f t="shared" si="20"/>
        <v>24103038.620000001</v>
      </c>
      <c r="AS446" s="104">
        <f t="shared" si="20"/>
        <v>27002342.25</v>
      </c>
      <c r="AT446" s="104">
        <f t="shared" si="20"/>
        <v>25999902.460000001</v>
      </c>
      <c r="AU446" s="104">
        <f t="shared" si="20"/>
        <v>24659710.210000001</v>
      </c>
      <c r="AV446" s="104">
        <f t="shared" si="20"/>
        <v>3418641.71</v>
      </c>
      <c r="AW446" s="104">
        <f t="shared" si="20"/>
        <v>12141885.08</v>
      </c>
      <c r="AX446" s="104">
        <f t="shared" si="20"/>
        <v>269138179.67000002</v>
      </c>
      <c r="AY446" s="104">
        <f t="shared" si="20"/>
        <v>30628351.350000001</v>
      </c>
      <c r="AZ446" s="104">
        <f t="shared" si="20"/>
        <v>38934733.289999999</v>
      </c>
      <c r="BA446" s="104">
        <f t="shared" si="20"/>
        <v>51402868.989999995</v>
      </c>
      <c r="BB446" s="104">
        <f t="shared" si="20"/>
        <v>47133551.060000002</v>
      </c>
      <c r="BC446" s="104">
        <f t="shared" si="20"/>
        <v>45530094.960000001</v>
      </c>
      <c r="BD446" s="104">
        <f t="shared" si="20"/>
        <v>63042241.589999996</v>
      </c>
      <c r="BE446" s="104">
        <f t="shared" si="20"/>
        <v>40440699.289999992</v>
      </c>
      <c r="BF446" s="104">
        <f t="shared" si="20"/>
        <v>32486345.350000001</v>
      </c>
      <c r="BG446" s="104">
        <f t="shared" si="20"/>
        <v>10037907.470000001</v>
      </c>
      <c r="BH446" s="104">
        <f t="shared" si="20"/>
        <v>7512188.75</v>
      </c>
      <c r="BI446" s="104">
        <f t="shared" si="20"/>
        <v>268606806.92000002</v>
      </c>
      <c r="BJ446" s="104">
        <f t="shared" si="20"/>
        <v>112456882.15000001</v>
      </c>
      <c r="BK446" s="104">
        <f t="shared" si="20"/>
        <v>28059303</v>
      </c>
      <c r="BL446" s="104">
        <f t="shared" si="20"/>
        <v>20288824</v>
      </c>
      <c r="BM446" s="104">
        <f t="shared" si="20"/>
        <v>24501664.670000002</v>
      </c>
      <c r="BN446" s="104">
        <f t="shared" si="20"/>
        <v>32842121</v>
      </c>
      <c r="BO446" s="104">
        <f t="shared" si="20"/>
        <v>14128482.65</v>
      </c>
      <c r="BP446" s="104">
        <f t="shared" ref="BP446:BY446" si="21">SUM(BP29)</f>
        <v>203451839.07000002</v>
      </c>
      <c r="BQ446" s="104">
        <f t="shared" si="21"/>
        <v>26987972.160000004</v>
      </c>
      <c r="BR446" s="104">
        <f t="shared" si="21"/>
        <v>26834694.699999999</v>
      </c>
      <c r="BS446" s="104">
        <f t="shared" si="21"/>
        <v>33122488.940000001</v>
      </c>
      <c r="BT446" s="104">
        <f t="shared" si="21"/>
        <v>64757296.13000001</v>
      </c>
      <c r="BU446" s="104">
        <f t="shared" si="21"/>
        <v>82553925.569999993</v>
      </c>
      <c r="BV446" s="104">
        <f t="shared" si="21"/>
        <v>26952542.659999996</v>
      </c>
      <c r="BW446" s="104">
        <f t="shared" si="21"/>
        <v>14314350.5</v>
      </c>
      <c r="BX446" s="104">
        <f t="shared" si="21"/>
        <v>17705224.52</v>
      </c>
      <c r="BY446" s="104">
        <f t="shared" si="21"/>
        <v>2135974869.0199003</v>
      </c>
    </row>
    <row r="447" spans="1:77" x14ac:dyDescent="0.2">
      <c r="B447" s="101"/>
      <c r="C447" s="103" t="s">
        <v>1076</v>
      </c>
      <c r="D447" s="104">
        <f t="shared" ref="D447:BO447" si="22">SUM(D47)</f>
        <v>385524049.65000004</v>
      </c>
      <c r="E447" s="104">
        <f t="shared" si="22"/>
        <v>98811331.030000001</v>
      </c>
      <c r="F447" s="104">
        <f t="shared" si="22"/>
        <v>174143280.63999999</v>
      </c>
      <c r="G447" s="104">
        <f t="shared" si="22"/>
        <v>28901181.68</v>
      </c>
      <c r="H447" s="104">
        <f t="shared" si="22"/>
        <v>18678067.540000003</v>
      </c>
      <c r="I447" s="104">
        <f t="shared" si="22"/>
        <v>2521902.8800000004</v>
      </c>
      <c r="J447" s="104">
        <f t="shared" si="22"/>
        <v>706838002.73000014</v>
      </c>
      <c r="K447" s="104">
        <f t="shared" si="22"/>
        <v>64079022</v>
      </c>
      <c r="L447" s="104">
        <f t="shared" si="22"/>
        <v>5306883.8899999997</v>
      </c>
      <c r="M447" s="104">
        <f t="shared" si="22"/>
        <v>170129225.82999998</v>
      </c>
      <c r="N447" s="104">
        <f t="shared" si="22"/>
        <v>5466107.2999999998</v>
      </c>
      <c r="O447" s="104">
        <f t="shared" si="22"/>
        <v>20725227.25</v>
      </c>
      <c r="P447" s="104">
        <f t="shared" si="22"/>
        <v>123896062.69999999</v>
      </c>
      <c r="Q447" s="104">
        <f t="shared" si="22"/>
        <v>87722828.909999996</v>
      </c>
      <c r="R447" s="104">
        <f t="shared" si="22"/>
        <v>1635858.51</v>
      </c>
      <c r="S447" s="104">
        <f t="shared" si="22"/>
        <v>14057993.98</v>
      </c>
      <c r="T447" s="104">
        <f t="shared" si="22"/>
        <v>11406368.58</v>
      </c>
      <c r="U447" s="104">
        <f t="shared" si="22"/>
        <v>7399999.0499999998</v>
      </c>
      <c r="V447" s="104">
        <f t="shared" si="22"/>
        <v>514462098.58999997</v>
      </c>
      <c r="W447" s="104">
        <f t="shared" si="22"/>
        <v>77267783.989999995</v>
      </c>
      <c r="X447" s="104">
        <f t="shared" si="22"/>
        <v>18180592.169999998</v>
      </c>
      <c r="Y447" s="104">
        <f t="shared" si="22"/>
        <v>105255890.73</v>
      </c>
      <c r="Z447" s="104">
        <f t="shared" si="22"/>
        <v>6235387.5499999998</v>
      </c>
      <c r="AA447" s="104">
        <f t="shared" si="22"/>
        <v>12787439.970000001</v>
      </c>
      <c r="AB447" s="104">
        <f t="shared" si="22"/>
        <v>26343655.399999999</v>
      </c>
      <c r="AC447" s="104">
        <f t="shared" si="22"/>
        <v>6264314.4199999999</v>
      </c>
      <c r="AD447" s="104">
        <f t="shared" si="22"/>
        <v>4077485</v>
      </c>
      <c r="AE447" s="104">
        <f t="shared" si="22"/>
        <v>779400691.96000004</v>
      </c>
      <c r="AF447" s="104">
        <f t="shared" si="22"/>
        <v>8799468.1700000018</v>
      </c>
      <c r="AG447" s="104">
        <f t="shared" si="22"/>
        <v>4396820.0600000005</v>
      </c>
      <c r="AH447" s="104">
        <f t="shared" si="22"/>
        <v>6581767.6799999997</v>
      </c>
      <c r="AI447" s="104">
        <f t="shared" si="22"/>
        <v>5659618.2599999998</v>
      </c>
      <c r="AJ447" s="104">
        <f t="shared" si="22"/>
        <v>12803737.460000001</v>
      </c>
      <c r="AK447" s="104">
        <f t="shared" si="22"/>
        <v>8010407.6300000008</v>
      </c>
      <c r="AL447" s="104">
        <f t="shared" si="22"/>
        <v>6801152.5</v>
      </c>
      <c r="AM447" s="104">
        <f t="shared" si="22"/>
        <v>15027348.5</v>
      </c>
      <c r="AN447" s="104">
        <f t="shared" si="22"/>
        <v>6815430.7800000003</v>
      </c>
      <c r="AO447" s="104">
        <f t="shared" si="22"/>
        <v>8743350.5500000007</v>
      </c>
      <c r="AP447" s="104">
        <f t="shared" si="22"/>
        <v>6392483.7000000002</v>
      </c>
      <c r="AQ447" s="104">
        <f t="shared" si="22"/>
        <v>190908657.78</v>
      </c>
      <c r="AR447" s="104">
        <f t="shared" si="22"/>
        <v>4477306.540000001</v>
      </c>
      <c r="AS447" s="104">
        <f t="shared" si="22"/>
        <v>4533019.3999999994</v>
      </c>
      <c r="AT447" s="104">
        <f t="shared" si="22"/>
        <v>7354533.5699999994</v>
      </c>
      <c r="AU447" s="104">
        <f t="shared" si="22"/>
        <v>4055600.8800000004</v>
      </c>
      <c r="AV447" s="104">
        <f t="shared" si="22"/>
        <v>483708.5</v>
      </c>
      <c r="AW447" s="104">
        <f t="shared" si="22"/>
        <v>4869932.8500000006</v>
      </c>
      <c r="AX447" s="104">
        <f t="shared" si="22"/>
        <v>468008165.77999997</v>
      </c>
      <c r="AY447" s="104">
        <f t="shared" si="22"/>
        <v>9142747.5</v>
      </c>
      <c r="AZ447" s="104">
        <f t="shared" si="22"/>
        <v>12638086.25</v>
      </c>
      <c r="BA447" s="104">
        <f t="shared" si="22"/>
        <v>19504110.329999998</v>
      </c>
      <c r="BB447" s="104">
        <f t="shared" si="22"/>
        <v>32722649.280000005</v>
      </c>
      <c r="BC447" s="104">
        <f t="shared" si="22"/>
        <v>13915088.5</v>
      </c>
      <c r="BD447" s="104">
        <f t="shared" si="22"/>
        <v>57789826.550000004</v>
      </c>
      <c r="BE447" s="104">
        <f t="shared" si="22"/>
        <v>56166803.75</v>
      </c>
      <c r="BF447" s="104">
        <f t="shared" si="22"/>
        <v>13696347.940000001</v>
      </c>
      <c r="BG447" s="104">
        <f t="shared" si="22"/>
        <v>3079208.8</v>
      </c>
      <c r="BH447" s="104">
        <f t="shared" si="22"/>
        <v>1642076.25</v>
      </c>
      <c r="BI447" s="104">
        <f t="shared" si="22"/>
        <v>393873224.34999996</v>
      </c>
      <c r="BJ447" s="104">
        <f t="shared" si="22"/>
        <v>103764670.44</v>
      </c>
      <c r="BK447" s="104">
        <f t="shared" si="22"/>
        <v>9291638.0199999996</v>
      </c>
      <c r="BL447" s="104">
        <f t="shared" si="22"/>
        <v>5138602.07</v>
      </c>
      <c r="BM447" s="104">
        <f t="shared" si="22"/>
        <v>3134470.77</v>
      </c>
      <c r="BN447" s="104">
        <f t="shared" si="22"/>
        <v>8505214.1999999993</v>
      </c>
      <c r="BO447" s="104">
        <f t="shared" si="22"/>
        <v>3609937.8099999996</v>
      </c>
      <c r="BP447" s="104">
        <f t="shared" ref="BP447:BY447" si="23">SUM(BP47)</f>
        <v>398896062.33999997</v>
      </c>
      <c r="BQ447" s="104">
        <f t="shared" si="23"/>
        <v>11978337.84</v>
      </c>
      <c r="BR447" s="104">
        <f t="shared" si="23"/>
        <v>12972038.99</v>
      </c>
      <c r="BS447" s="104">
        <f t="shared" si="23"/>
        <v>13802814.129999999</v>
      </c>
      <c r="BT447" s="104">
        <f t="shared" si="23"/>
        <v>24111182.209999997</v>
      </c>
      <c r="BU447" s="104">
        <f t="shared" si="23"/>
        <v>71434008.939999998</v>
      </c>
      <c r="BV447" s="104">
        <f t="shared" si="23"/>
        <v>10960461.58</v>
      </c>
      <c r="BW447" s="104">
        <f t="shared" si="23"/>
        <v>6511694.5499999998</v>
      </c>
      <c r="BX447" s="104">
        <f t="shared" si="23"/>
        <v>6480129.6399999997</v>
      </c>
      <c r="BY447" s="104">
        <f t="shared" si="23"/>
        <v>4379941155.9802999</v>
      </c>
    </row>
    <row r="448" spans="1:77" ht="22.45" thickBot="1" x14ac:dyDescent="0.25">
      <c r="B448" s="101"/>
      <c r="C448" s="105" t="s">
        <v>1077</v>
      </c>
      <c r="D448" s="106">
        <f>SUM(D446:D447)</f>
        <v>752745674.01999998</v>
      </c>
      <c r="E448" s="106">
        <f t="shared" ref="E448:BP448" si="24">SUM(E446:E447)</f>
        <v>191113894.98000002</v>
      </c>
      <c r="F448" s="106">
        <f t="shared" si="24"/>
        <v>303521752.61000001</v>
      </c>
      <c r="G448" s="106">
        <f t="shared" si="24"/>
        <v>68799137.49000001</v>
      </c>
      <c r="H448" s="106">
        <f t="shared" si="24"/>
        <v>57639738.579999998</v>
      </c>
      <c r="I448" s="106">
        <f t="shared" si="24"/>
        <v>14458444.880000001</v>
      </c>
      <c r="J448" s="106">
        <f t="shared" si="24"/>
        <v>1323513427.9100003</v>
      </c>
      <c r="K448" s="106">
        <f t="shared" si="24"/>
        <v>153795671.55000001</v>
      </c>
      <c r="L448" s="106">
        <f t="shared" si="24"/>
        <v>26865719.329999998</v>
      </c>
      <c r="M448" s="106">
        <f t="shared" si="24"/>
        <v>334971279.57999998</v>
      </c>
      <c r="N448" s="106">
        <f t="shared" si="24"/>
        <v>24971460.950000003</v>
      </c>
      <c r="O448" s="106">
        <f t="shared" si="24"/>
        <v>86777926</v>
      </c>
      <c r="P448" s="106">
        <f t="shared" si="24"/>
        <v>248392147.63</v>
      </c>
      <c r="Q448" s="106">
        <f t="shared" si="24"/>
        <v>182037431.37</v>
      </c>
      <c r="R448" s="106">
        <f t="shared" si="24"/>
        <v>7576242.4900000002</v>
      </c>
      <c r="S448" s="106">
        <f t="shared" si="24"/>
        <v>58680273.890000001</v>
      </c>
      <c r="T448" s="106">
        <f t="shared" si="24"/>
        <v>44047714.68</v>
      </c>
      <c r="U448" s="106">
        <f t="shared" si="24"/>
        <v>31226236.709999997</v>
      </c>
      <c r="V448" s="106">
        <f t="shared" si="24"/>
        <v>956806709.93999982</v>
      </c>
      <c r="W448" s="106">
        <f t="shared" si="24"/>
        <v>145928350.66</v>
      </c>
      <c r="X448" s="106">
        <f t="shared" si="24"/>
        <v>59151600.039999992</v>
      </c>
      <c r="Y448" s="106">
        <f t="shared" si="24"/>
        <v>211804634.54000002</v>
      </c>
      <c r="Z448" s="106">
        <f t="shared" si="24"/>
        <v>43067483.049999997</v>
      </c>
      <c r="AA448" s="106">
        <f t="shared" si="24"/>
        <v>57140638.000000007</v>
      </c>
      <c r="AB448" s="106">
        <f t="shared" si="24"/>
        <v>80836402.569999993</v>
      </c>
      <c r="AC448" s="106">
        <f t="shared" si="24"/>
        <v>24132128.910000004</v>
      </c>
      <c r="AD448" s="106">
        <f t="shared" si="24"/>
        <v>28340107.350000001</v>
      </c>
      <c r="AE448" s="106">
        <f t="shared" si="24"/>
        <v>1232242004.5699999</v>
      </c>
      <c r="AF448" s="106">
        <f t="shared" si="24"/>
        <v>42337210.460000001</v>
      </c>
      <c r="AG448" s="106">
        <f t="shared" si="24"/>
        <v>28337908.060000002</v>
      </c>
      <c r="AH448" s="106">
        <f t="shared" si="24"/>
        <v>23465937.68</v>
      </c>
      <c r="AI448" s="106">
        <f t="shared" si="24"/>
        <v>24309216.369999997</v>
      </c>
      <c r="AJ448" s="106">
        <f t="shared" si="24"/>
        <v>41776348.840000004</v>
      </c>
      <c r="AK448" s="106">
        <f t="shared" si="24"/>
        <v>36777335.700000003</v>
      </c>
      <c r="AL448" s="106">
        <f t="shared" si="24"/>
        <v>31512523.25</v>
      </c>
      <c r="AM448" s="106">
        <f t="shared" si="24"/>
        <v>47758422.090000004</v>
      </c>
      <c r="AN448" s="106">
        <f t="shared" si="24"/>
        <v>30099429.400000002</v>
      </c>
      <c r="AO448" s="106">
        <f t="shared" si="24"/>
        <v>37016784.829999998</v>
      </c>
      <c r="AP448" s="106">
        <f t="shared" si="24"/>
        <v>32080390.469999999</v>
      </c>
      <c r="AQ448" s="106">
        <f t="shared" si="24"/>
        <v>325969743.88</v>
      </c>
      <c r="AR448" s="106">
        <f t="shared" si="24"/>
        <v>28580345.160000004</v>
      </c>
      <c r="AS448" s="106">
        <f t="shared" si="24"/>
        <v>31535361.649999999</v>
      </c>
      <c r="AT448" s="106">
        <f t="shared" si="24"/>
        <v>33354436.030000001</v>
      </c>
      <c r="AU448" s="106">
        <f t="shared" si="24"/>
        <v>28715311.09</v>
      </c>
      <c r="AV448" s="106">
        <f t="shared" si="24"/>
        <v>3902350.21</v>
      </c>
      <c r="AW448" s="106">
        <f t="shared" si="24"/>
        <v>17011817.93</v>
      </c>
      <c r="AX448" s="106">
        <f t="shared" si="24"/>
        <v>737146345.45000005</v>
      </c>
      <c r="AY448" s="106">
        <f t="shared" si="24"/>
        <v>39771098.850000001</v>
      </c>
      <c r="AZ448" s="106">
        <f t="shared" si="24"/>
        <v>51572819.539999999</v>
      </c>
      <c r="BA448" s="106">
        <f t="shared" si="24"/>
        <v>70906979.319999993</v>
      </c>
      <c r="BB448" s="106">
        <f t="shared" si="24"/>
        <v>79856200.340000004</v>
      </c>
      <c r="BC448" s="106">
        <f t="shared" si="24"/>
        <v>59445183.460000001</v>
      </c>
      <c r="BD448" s="106">
        <f t="shared" si="24"/>
        <v>120832068.14</v>
      </c>
      <c r="BE448" s="106">
        <f t="shared" si="24"/>
        <v>96607503.039999992</v>
      </c>
      <c r="BF448" s="106">
        <f t="shared" si="24"/>
        <v>46182693.290000007</v>
      </c>
      <c r="BG448" s="106">
        <f t="shared" si="24"/>
        <v>13117116.27</v>
      </c>
      <c r="BH448" s="106">
        <f t="shared" si="24"/>
        <v>9154265</v>
      </c>
      <c r="BI448" s="106">
        <f t="shared" si="24"/>
        <v>662480031.26999998</v>
      </c>
      <c r="BJ448" s="106">
        <f t="shared" si="24"/>
        <v>216221552.59</v>
      </c>
      <c r="BK448" s="106">
        <f t="shared" si="24"/>
        <v>37350941.019999996</v>
      </c>
      <c r="BL448" s="106">
        <f t="shared" si="24"/>
        <v>25427426.07</v>
      </c>
      <c r="BM448" s="106">
        <f t="shared" si="24"/>
        <v>27636135.440000001</v>
      </c>
      <c r="BN448" s="106">
        <f t="shared" si="24"/>
        <v>41347335.200000003</v>
      </c>
      <c r="BO448" s="106">
        <f t="shared" si="24"/>
        <v>17738420.460000001</v>
      </c>
      <c r="BP448" s="106">
        <f t="shared" si="24"/>
        <v>602347901.40999997</v>
      </c>
      <c r="BQ448" s="106">
        <f t="shared" ref="BQ448:BY448" si="25">SUM(BQ446:BQ447)</f>
        <v>38966310</v>
      </c>
      <c r="BR448" s="106">
        <f t="shared" si="25"/>
        <v>39806733.689999998</v>
      </c>
      <c r="BS448" s="106">
        <f t="shared" si="25"/>
        <v>46925303.07</v>
      </c>
      <c r="BT448" s="106">
        <f t="shared" si="25"/>
        <v>88868478.340000004</v>
      </c>
      <c r="BU448" s="106">
        <f t="shared" si="25"/>
        <v>153987934.50999999</v>
      </c>
      <c r="BV448" s="106">
        <f t="shared" si="25"/>
        <v>37913004.239999995</v>
      </c>
      <c r="BW448" s="106">
        <f t="shared" si="25"/>
        <v>20826045.050000001</v>
      </c>
      <c r="BX448" s="106">
        <f t="shared" si="25"/>
        <v>24185354.16</v>
      </c>
      <c r="BY448" s="106">
        <f t="shared" si="25"/>
        <v>6515916025.0002003</v>
      </c>
    </row>
    <row r="449" spans="2:77" ht="22.45" thickTop="1" x14ac:dyDescent="0.2">
      <c r="B449" s="101"/>
      <c r="C449" s="102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  <c r="AA449" s="107"/>
      <c r="AB449" s="107"/>
      <c r="AC449" s="107"/>
      <c r="AD449" s="107"/>
      <c r="AE449" s="107"/>
      <c r="AF449" s="107"/>
      <c r="AG449" s="107"/>
      <c r="AH449" s="107"/>
      <c r="AI449" s="107"/>
      <c r="AJ449" s="107"/>
      <c r="AK449" s="107"/>
      <c r="AL449" s="107"/>
      <c r="AM449" s="107"/>
      <c r="AN449" s="107"/>
      <c r="AO449" s="107"/>
      <c r="AP449" s="107"/>
      <c r="AQ449" s="107"/>
      <c r="AR449" s="107"/>
      <c r="AS449" s="107"/>
      <c r="AT449" s="107"/>
      <c r="AU449" s="107"/>
      <c r="AV449" s="107"/>
      <c r="AW449" s="107"/>
      <c r="AX449" s="107"/>
      <c r="AY449" s="107"/>
      <c r="AZ449" s="107"/>
      <c r="BA449" s="107"/>
      <c r="BB449" s="107"/>
      <c r="BC449" s="107"/>
      <c r="BD449" s="107"/>
      <c r="BE449" s="107"/>
      <c r="BF449" s="107"/>
      <c r="BG449" s="107"/>
      <c r="BH449" s="107"/>
      <c r="BI449" s="107"/>
      <c r="BJ449" s="107"/>
      <c r="BK449" s="107"/>
      <c r="BL449" s="107"/>
      <c r="BM449" s="107"/>
      <c r="BN449" s="107"/>
      <c r="BO449" s="107"/>
      <c r="BP449" s="107"/>
      <c r="BQ449" s="107"/>
      <c r="BR449" s="107"/>
      <c r="BS449" s="107"/>
      <c r="BT449" s="107"/>
      <c r="BU449" s="107"/>
      <c r="BV449" s="107"/>
      <c r="BW449" s="107"/>
      <c r="BX449" s="107"/>
      <c r="BY449" s="107"/>
    </row>
    <row r="450" spans="2:77" x14ac:dyDescent="0.2">
      <c r="B450" s="101"/>
      <c r="C450" s="108" t="s">
        <v>291</v>
      </c>
      <c r="D450" s="109">
        <f t="shared" ref="D450:AI450" si="26">SUM(D129)</f>
        <v>402789602.43000001</v>
      </c>
      <c r="E450" s="109">
        <f t="shared" si="26"/>
        <v>114619028.31999999</v>
      </c>
      <c r="F450" s="109">
        <f t="shared" si="26"/>
        <v>149987269.57999995</v>
      </c>
      <c r="G450" s="109">
        <f t="shared" si="26"/>
        <v>67774769.310000002</v>
      </c>
      <c r="H450" s="109">
        <f t="shared" si="26"/>
        <v>52831893.469999991</v>
      </c>
      <c r="I450" s="109">
        <f t="shared" si="26"/>
        <v>22397069.719999999</v>
      </c>
      <c r="J450" s="109">
        <f t="shared" si="26"/>
        <v>715430872.22000003</v>
      </c>
      <c r="K450" s="109">
        <f t="shared" si="26"/>
        <v>105261508.53</v>
      </c>
      <c r="L450" s="109">
        <f t="shared" si="26"/>
        <v>34400848.509999998</v>
      </c>
      <c r="M450" s="109">
        <f t="shared" si="26"/>
        <v>244943949.22</v>
      </c>
      <c r="N450" s="109">
        <f t="shared" si="26"/>
        <v>33757885.829999998</v>
      </c>
      <c r="O450" s="109">
        <f t="shared" si="26"/>
        <v>80641183.199999988</v>
      </c>
      <c r="P450" s="109">
        <f t="shared" si="26"/>
        <v>150087362.63000003</v>
      </c>
      <c r="Q450" s="109">
        <f t="shared" si="26"/>
        <v>134228842.52999997</v>
      </c>
      <c r="R450" s="109">
        <f t="shared" si="26"/>
        <v>16481871.419999998</v>
      </c>
      <c r="S450" s="109">
        <f t="shared" si="26"/>
        <v>59060579.690000005</v>
      </c>
      <c r="T450" s="109">
        <f t="shared" si="26"/>
        <v>44498386.320000008</v>
      </c>
      <c r="U450" s="109">
        <f t="shared" si="26"/>
        <v>25847498.43</v>
      </c>
      <c r="V450" s="109">
        <f t="shared" si="26"/>
        <v>436116880.63999999</v>
      </c>
      <c r="W450" s="109">
        <f t="shared" si="26"/>
        <v>125758304.16999999</v>
      </c>
      <c r="X450" s="109">
        <f t="shared" si="26"/>
        <v>56670889.830000006</v>
      </c>
      <c r="Y450" s="109">
        <f t="shared" si="26"/>
        <v>127332755.11999997</v>
      </c>
      <c r="Z450" s="109">
        <f t="shared" si="26"/>
        <v>36642272.57</v>
      </c>
      <c r="AA450" s="109">
        <f t="shared" si="26"/>
        <v>50947338.93</v>
      </c>
      <c r="AB450" s="109">
        <f t="shared" si="26"/>
        <v>48283294.639999986</v>
      </c>
      <c r="AC450" s="109">
        <f t="shared" si="26"/>
        <v>26405675.959999997</v>
      </c>
      <c r="AD450" s="109">
        <f t="shared" si="26"/>
        <v>21849435.800000004</v>
      </c>
      <c r="AE450" s="109">
        <f t="shared" si="26"/>
        <v>595740382.16999996</v>
      </c>
      <c r="AF450" s="109">
        <f t="shared" si="26"/>
        <v>40095410.339999996</v>
      </c>
      <c r="AG450" s="109">
        <f t="shared" si="26"/>
        <v>26520139.07</v>
      </c>
      <c r="AH450" s="109">
        <f t="shared" si="26"/>
        <v>28313050.150000006</v>
      </c>
      <c r="AI450" s="109">
        <f t="shared" si="26"/>
        <v>25338179.510000002</v>
      </c>
      <c r="AJ450" s="109">
        <f t="shared" ref="AJ450:BY450" si="27">SUM(AJ129)</f>
        <v>46396161.759999998</v>
      </c>
      <c r="AK450" s="109">
        <f t="shared" si="27"/>
        <v>33175628.950000003</v>
      </c>
      <c r="AL450" s="109">
        <f t="shared" si="27"/>
        <v>33114891.500000004</v>
      </c>
      <c r="AM450" s="109">
        <f t="shared" si="27"/>
        <v>51610871.649999999</v>
      </c>
      <c r="AN450" s="109">
        <f t="shared" si="27"/>
        <v>28116338.109999996</v>
      </c>
      <c r="AO450" s="109">
        <f t="shared" si="27"/>
        <v>32510204.25</v>
      </c>
      <c r="AP450" s="109">
        <f t="shared" si="27"/>
        <v>28382257.429999996</v>
      </c>
      <c r="AQ450" s="109">
        <f t="shared" si="27"/>
        <v>231310219.14000002</v>
      </c>
      <c r="AR450" s="109">
        <f t="shared" si="27"/>
        <v>35962880.25</v>
      </c>
      <c r="AS450" s="109">
        <f t="shared" si="27"/>
        <v>32188101.799999997</v>
      </c>
      <c r="AT450" s="109">
        <f t="shared" si="27"/>
        <v>33153580.380000006</v>
      </c>
      <c r="AU450" s="109">
        <f t="shared" si="27"/>
        <v>30595311.18</v>
      </c>
      <c r="AV450" s="109">
        <f t="shared" si="27"/>
        <v>13591331.98</v>
      </c>
      <c r="AW450" s="109">
        <f t="shared" si="27"/>
        <v>20080246.330000002</v>
      </c>
      <c r="AX450" s="109">
        <f t="shared" si="27"/>
        <v>421717016.49000001</v>
      </c>
      <c r="AY450" s="109">
        <f t="shared" si="27"/>
        <v>38993084.960000001</v>
      </c>
      <c r="AZ450" s="109">
        <f t="shared" si="27"/>
        <v>44159495.650000006</v>
      </c>
      <c r="BA450" s="109">
        <f t="shared" si="27"/>
        <v>68943707.550000012</v>
      </c>
      <c r="BB450" s="109">
        <f t="shared" si="27"/>
        <v>63683780.289999999</v>
      </c>
      <c r="BC450" s="109">
        <f t="shared" si="27"/>
        <v>41561073.449999996</v>
      </c>
      <c r="BD450" s="109">
        <f t="shared" si="27"/>
        <v>77721394.61999999</v>
      </c>
      <c r="BE450" s="109">
        <f t="shared" si="27"/>
        <v>74922131.979999989</v>
      </c>
      <c r="BF450" s="109">
        <f t="shared" si="27"/>
        <v>45193693.520000003</v>
      </c>
      <c r="BG450" s="109">
        <f t="shared" si="27"/>
        <v>19920513.800000001</v>
      </c>
      <c r="BH450" s="109">
        <f t="shared" si="27"/>
        <v>12129833.789999999</v>
      </c>
      <c r="BI450" s="109">
        <f t="shared" si="27"/>
        <v>358534417.31000006</v>
      </c>
      <c r="BJ450" s="109">
        <f t="shared" si="27"/>
        <v>141612169.69000003</v>
      </c>
      <c r="BK450" s="109">
        <f t="shared" si="27"/>
        <v>37279618.440000005</v>
      </c>
      <c r="BL450" s="109">
        <f t="shared" si="27"/>
        <v>26837083.340000004</v>
      </c>
      <c r="BM450" s="109">
        <f t="shared" si="27"/>
        <v>37905342.920000002</v>
      </c>
      <c r="BN450" s="109">
        <f t="shared" si="27"/>
        <v>53334543.960000001</v>
      </c>
      <c r="BO450" s="109">
        <f t="shared" si="27"/>
        <v>26107507.68</v>
      </c>
      <c r="BP450" s="109">
        <f t="shared" si="27"/>
        <v>252804666.86000001</v>
      </c>
      <c r="BQ450" s="109">
        <f t="shared" si="27"/>
        <v>29639283.190000009</v>
      </c>
      <c r="BR450" s="109">
        <f t="shared" si="27"/>
        <v>32404478.809999999</v>
      </c>
      <c r="BS450" s="109">
        <f t="shared" si="27"/>
        <v>54921762.639999993</v>
      </c>
      <c r="BT450" s="109">
        <f t="shared" si="27"/>
        <v>54284783.100000001</v>
      </c>
      <c r="BU450" s="109">
        <f t="shared" si="27"/>
        <v>101843231.96000001</v>
      </c>
      <c r="BV450" s="109">
        <f t="shared" si="27"/>
        <v>34273469.920000002</v>
      </c>
      <c r="BW450" s="109">
        <f t="shared" si="27"/>
        <v>18163755.059999999</v>
      </c>
      <c r="BX450" s="109">
        <f t="shared" si="27"/>
        <v>16014137.790000001</v>
      </c>
      <c r="BY450" s="109">
        <f t="shared" si="27"/>
        <v>5401952933.6599989</v>
      </c>
    </row>
    <row r="451" spans="2:77" x14ac:dyDescent="0.2">
      <c r="B451" s="101"/>
      <c r="C451" s="108" t="s">
        <v>557</v>
      </c>
      <c r="D451" s="109">
        <f>SUM(D244)</f>
        <v>383860444.74999994</v>
      </c>
      <c r="E451" s="109">
        <f t="shared" ref="E451:BP451" si="28">SUM(E244)</f>
        <v>73645473.270000011</v>
      </c>
      <c r="F451" s="109">
        <f t="shared" si="28"/>
        <v>157364241.76000002</v>
      </c>
      <c r="G451" s="109">
        <f t="shared" si="28"/>
        <v>34404030.939999998</v>
      </c>
      <c r="H451" s="109">
        <f t="shared" si="28"/>
        <v>28003876.279999994</v>
      </c>
      <c r="I451" s="109">
        <f t="shared" si="28"/>
        <v>10650130.489999998</v>
      </c>
      <c r="J451" s="109">
        <f t="shared" si="28"/>
        <v>774038180.86000037</v>
      </c>
      <c r="K451" s="109">
        <f t="shared" si="28"/>
        <v>63417626.550000027</v>
      </c>
      <c r="L451" s="109">
        <f t="shared" si="28"/>
        <v>13734834.26</v>
      </c>
      <c r="M451" s="109">
        <f t="shared" si="28"/>
        <v>198054922.04000002</v>
      </c>
      <c r="N451" s="109">
        <f t="shared" si="28"/>
        <v>11774252.369999999</v>
      </c>
      <c r="O451" s="109">
        <f t="shared" si="28"/>
        <v>39128439.249999993</v>
      </c>
      <c r="P451" s="109">
        <f t="shared" si="28"/>
        <v>99134552.900000006</v>
      </c>
      <c r="Q451" s="109">
        <f t="shared" si="28"/>
        <v>89345625.210000008</v>
      </c>
      <c r="R451" s="109">
        <f t="shared" si="28"/>
        <v>5358337.5599999996</v>
      </c>
      <c r="S451" s="109">
        <f t="shared" si="28"/>
        <v>28295651.579999994</v>
      </c>
      <c r="T451" s="109">
        <f t="shared" si="28"/>
        <v>20934649.050000004</v>
      </c>
      <c r="U451" s="109">
        <f t="shared" si="28"/>
        <v>19654681.588</v>
      </c>
      <c r="V451" s="109">
        <f t="shared" si="28"/>
        <v>549824980.98999989</v>
      </c>
      <c r="W451" s="109">
        <f t="shared" si="28"/>
        <v>72007950.790000007</v>
      </c>
      <c r="X451" s="109">
        <f t="shared" si="28"/>
        <v>26621820.890000008</v>
      </c>
      <c r="Y451" s="109">
        <f t="shared" si="28"/>
        <v>108664924.67999998</v>
      </c>
      <c r="Z451" s="109">
        <f t="shared" si="28"/>
        <v>25623672.050000012</v>
      </c>
      <c r="AA451" s="109">
        <f t="shared" si="28"/>
        <v>25678465.249999996</v>
      </c>
      <c r="AB451" s="109">
        <f t="shared" si="28"/>
        <v>43471379.450000003</v>
      </c>
      <c r="AC451" s="109">
        <f t="shared" si="28"/>
        <v>12136304.640000002</v>
      </c>
      <c r="AD451" s="109">
        <f t="shared" si="28"/>
        <v>15659301.6</v>
      </c>
      <c r="AE451" s="109">
        <f t="shared" si="28"/>
        <v>538363232.45999992</v>
      </c>
      <c r="AF451" s="109">
        <f t="shared" si="28"/>
        <v>20218323.289999999</v>
      </c>
      <c r="AG451" s="109">
        <f t="shared" si="28"/>
        <v>8266604.6500000004</v>
      </c>
      <c r="AH451" s="109">
        <f t="shared" si="28"/>
        <v>10129270.880000001</v>
      </c>
      <c r="AI451" s="109">
        <f t="shared" si="28"/>
        <v>9582232.629999999</v>
      </c>
      <c r="AJ451" s="109">
        <f t="shared" si="28"/>
        <v>18707490.57</v>
      </c>
      <c r="AK451" s="109">
        <f t="shared" si="28"/>
        <v>13973220.139999997</v>
      </c>
      <c r="AL451" s="109">
        <f t="shared" si="28"/>
        <v>14060978.909999998</v>
      </c>
      <c r="AM451" s="109">
        <f t="shared" si="28"/>
        <v>29637328.180000003</v>
      </c>
      <c r="AN451" s="109">
        <f t="shared" si="28"/>
        <v>12817842.049999997</v>
      </c>
      <c r="AO451" s="109">
        <f t="shared" si="28"/>
        <v>11662595.710000003</v>
      </c>
      <c r="AP451" s="109">
        <f t="shared" si="28"/>
        <v>12820728.689999998</v>
      </c>
      <c r="AQ451" s="109">
        <f t="shared" si="28"/>
        <v>132641687.98</v>
      </c>
      <c r="AR451" s="109">
        <f t="shared" si="28"/>
        <v>13370404.430000002</v>
      </c>
      <c r="AS451" s="109">
        <f t="shared" si="28"/>
        <v>11665639.300000001</v>
      </c>
      <c r="AT451" s="109">
        <f t="shared" si="28"/>
        <v>14109881.290000003</v>
      </c>
      <c r="AU451" s="109">
        <f t="shared" si="28"/>
        <v>8242893.6999999993</v>
      </c>
      <c r="AV451" s="109">
        <f t="shared" si="28"/>
        <v>3445613.9399999995</v>
      </c>
      <c r="AW451" s="109">
        <f t="shared" si="28"/>
        <v>7817474.2600000007</v>
      </c>
      <c r="AX451" s="109">
        <f t="shared" si="28"/>
        <v>331314776.83999997</v>
      </c>
      <c r="AY451" s="109">
        <f t="shared" si="28"/>
        <v>21032430.07</v>
      </c>
      <c r="AZ451" s="109">
        <f t="shared" si="28"/>
        <v>21560693.63000001</v>
      </c>
      <c r="BA451" s="109">
        <f t="shared" si="28"/>
        <v>24927380.599999998</v>
      </c>
      <c r="BB451" s="109">
        <f t="shared" si="28"/>
        <v>29366143.259999994</v>
      </c>
      <c r="BC451" s="109">
        <f t="shared" si="28"/>
        <v>32360942.020000007</v>
      </c>
      <c r="BD451" s="109">
        <f t="shared" si="28"/>
        <v>44334618.499100015</v>
      </c>
      <c r="BE451" s="109">
        <f t="shared" si="28"/>
        <v>44381493.300000004</v>
      </c>
      <c r="BF451" s="109">
        <f t="shared" si="28"/>
        <v>19579132.48</v>
      </c>
      <c r="BG451" s="109">
        <f t="shared" si="28"/>
        <v>5541345.6899999995</v>
      </c>
      <c r="BH451" s="109">
        <f t="shared" si="28"/>
        <v>5181130.32</v>
      </c>
      <c r="BI451" s="109">
        <f t="shared" si="28"/>
        <v>315529411.02000004</v>
      </c>
      <c r="BJ451" s="109">
        <f t="shared" si="28"/>
        <v>97366731.219999984</v>
      </c>
      <c r="BK451" s="109">
        <f t="shared" si="28"/>
        <v>15392133.139999999</v>
      </c>
      <c r="BL451" s="109">
        <f t="shared" si="28"/>
        <v>9129518.5240000002</v>
      </c>
      <c r="BM451" s="109">
        <f t="shared" si="28"/>
        <v>12344365.430000003</v>
      </c>
      <c r="BN451" s="109">
        <f t="shared" si="28"/>
        <v>22728309.369999997</v>
      </c>
      <c r="BO451" s="109">
        <f t="shared" si="28"/>
        <v>7475326.6600000011</v>
      </c>
      <c r="BP451" s="109">
        <f t="shared" si="28"/>
        <v>204962305.39000002</v>
      </c>
      <c r="BQ451" s="109">
        <f t="shared" ref="BQ451:BY451" si="29">SUM(BQ244)</f>
        <v>12364793.450000001</v>
      </c>
      <c r="BR451" s="109">
        <f t="shared" si="29"/>
        <v>14470048.65</v>
      </c>
      <c r="BS451" s="109">
        <f t="shared" si="29"/>
        <v>25294995.640000004</v>
      </c>
      <c r="BT451" s="109">
        <f t="shared" si="29"/>
        <v>19765701.240000006</v>
      </c>
      <c r="BU451" s="109">
        <f t="shared" si="29"/>
        <v>82298797.289999992</v>
      </c>
      <c r="BV451" s="109">
        <f t="shared" si="29"/>
        <v>16057842.829999996</v>
      </c>
      <c r="BW451" s="109">
        <f t="shared" si="29"/>
        <v>10265058.199999997</v>
      </c>
      <c r="BX451" s="109">
        <f t="shared" si="29"/>
        <v>9171877.6999999993</v>
      </c>
      <c r="BY451" s="109">
        <f t="shared" si="29"/>
        <v>3944892669.6296</v>
      </c>
    </row>
    <row r="452" spans="2:77" x14ac:dyDescent="0.2">
      <c r="B452" s="101"/>
      <c r="C452" s="108" t="s">
        <v>455</v>
      </c>
      <c r="D452" s="109">
        <f>SUM(D180)</f>
        <v>65005293.649999991</v>
      </c>
      <c r="E452" s="109">
        <f t="shared" ref="E452:BP452" si="30">SUM(E180)</f>
        <v>15272621.080000004</v>
      </c>
      <c r="F452" s="109">
        <f t="shared" si="30"/>
        <v>21359440.489999998</v>
      </c>
      <c r="G452" s="109">
        <f t="shared" si="30"/>
        <v>6974713</v>
      </c>
      <c r="H452" s="109">
        <f t="shared" si="30"/>
        <v>5330667.87</v>
      </c>
      <c r="I452" s="109">
        <f t="shared" si="30"/>
        <v>4208599.919999999</v>
      </c>
      <c r="J452" s="109">
        <f t="shared" si="30"/>
        <v>112514511.75999999</v>
      </c>
      <c r="K452" s="109">
        <f t="shared" si="30"/>
        <v>21852781.370000001</v>
      </c>
      <c r="L452" s="109">
        <f t="shared" si="30"/>
        <v>3966059.0000000005</v>
      </c>
      <c r="M452" s="109">
        <f t="shared" si="30"/>
        <v>50214256.340000004</v>
      </c>
      <c r="N452" s="109">
        <f t="shared" si="30"/>
        <v>2599217.39</v>
      </c>
      <c r="O452" s="109">
        <f t="shared" si="30"/>
        <v>9072531.3499999978</v>
      </c>
      <c r="P452" s="109">
        <f t="shared" si="30"/>
        <v>27570369.749999996</v>
      </c>
      <c r="Q452" s="109">
        <f t="shared" si="30"/>
        <v>23311026.960000001</v>
      </c>
      <c r="R452" s="109">
        <f t="shared" si="30"/>
        <v>1809703.3900000001</v>
      </c>
      <c r="S452" s="109">
        <f t="shared" si="30"/>
        <v>5344180.3294000002</v>
      </c>
      <c r="T452" s="109">
        <f t="shared" si="30"/>
        <v>5625253.4199999999</v>
      </c>
      <c r="U452" s="109">
        <f t="shared" si="30"/>
        <v>4494059.8900000006</v>
      </c>
      <c r="V452" s="109">
        <f t="shared" si="30"/>
        <v>78577234.549999997</v>
      </c>
      <c r="W452" s="109">
        <f t="shared" si="30"/>
        <v>16940360.090000004</v>
      </c>
      <c r="X452" s="109">
        <f t="shared" si="30"/>
        <v>11315261.01</v>
      </c>
      <c r="Y452" s="109">
        <f t="shared" si="30"/>
        <v>24633862.199999996</v>
      </c>
      <c r="Z452" s="109">
        <f t="shared" si="30"/>
        <v>3075108.9</v>
      </c>
      <c r="AA452" s="109">
        <f t="shared" si="30"/>
        <v>2787253.4200000004</v>
      </c>
      <c r="AB452" s="109">
        <f t="shared" si="30"/>
        <v>3617817.1199999996</v>
      </c>
      <c r="AC452" s="109">
        <f t="shared" si="30"/>
        <v>2053843.0499999998</v>
      </c>
      <c r="AD452" s="109">
        <f t="shared" si="30"/>
        <v>2320593.6100000003</v>
      </c>
      <c r="AE452" s="109">
        <f t="shared" si="30"/>
        <v>106601027.63000001</v>
      </c>
      <c r="AF452" s="109">
        <f t="shared" si="30"/>
        <v>4425565.3299999991</v>
      </c>
      <c r="AG452" s="109">
        <f t="shared" si="30"/>
        <v>1829967.73</v>
      </c>
      <c r="AH452" s="109">
        <f t="shared" si="30"/>
        <v>2230447.36</v>
      </c>
      <c r="AI452" s="109">
        <f t="shared" si="30"/>
        <v>2492091.7100000004</v>
      </c>
      <c r="AJ452" s="109">
        <f t="shared" si="30"/>
        <v>3688834.55</v>
      </c>
      <c r="AK452" s="109">
        <f t="shared" si="30"/>
        <v>3569665.15</v>
      </c>
      <c r="AL452" s="109">
        <f t="shared" si="30"/>
        <v>3693158.1399999997</v>
      </c>
      <c r="AM452" s="109">
        <f t="shared" si="30"/>
        <v>7233506.5199999996</v>
      </c>
      <c r="AN452" s="109">
        <f t="shared" si="30"/>
        <v>3809645.2500000005</v>
      </c>
      <c r="AO452" s="109">
        <f t="shared" si="30"/>
        <v>2944055.2600000002</v>
      </c>
      <c r="AP452" s="109">
        <f t="shared" si="30"/>
        <v>3271614.6499999994</v>
      </c>
      <c r="AQ452" s="109">
        <f t="shared" si="30"/>
        <v>37533185.400000006</v>
      </c>
      <c r="AR452" s="109">
        <f t="shared" si="30"/>
        <v>2196776.6999999997</v>
      </c>
      <c r="AS452" s="109">
        <f t="shared" si="30"/>
        <v>3082621.76</v>
      </c>
      <c r="AT452" s="109">
        <f t="shared" si="30"/>
        <v>2674620.9700000002</v>
      </c>
      <c r="AU452" s="109">
        <f t="shared" si="30"/>
        <v>1897198.1400000001</v>
      </c>
      <c r="AV452" s="109">
        <f t="shared" si="30"/>
        <v>603325.63</v>
      </c>
      <c r="AW452" s="109">
        <f t="shared" si="30"/>
        <v>2136171.9099999997</v>
      </c>
      <c r="AX452" s="109">
        <f t="shared" si="30"/>
        <v>62691958.780000009</v>
      </c>
      <c r="AY452" s="109">
        <f t="shared" si="30"/>
        <v>6445718.9900000002</v>
      </c>
      <c r="AZ452" s="109">
        <f t="shared" si="30"/>
        <v>4756409.0600000005</v>
      </c>
      <c r="BA452" s="109">
        <f t="shared" si="30"/>
        <v>6559563.5700000003</v>
      </c>
      <c r="BB452" s="109">
        <f t="shared" si="30"/>
        <v>3783792.9499999997</v>
      </c>
      <c r="BC452" s="109">
        <f t="shared" si="30"/>
        <v>1150938.74</v>
      </c>
      <c r="BD452" s="109">
        <f t="shared" si="30"/>
        <v>16020348.209800003</v>
      </c>
      <c r="BE452" s="109">
        <f t="shared" si="30"/>
        <v>8912614.379999999</v>
      </c>
      <c r="BF452" s="109">
        <f t="shared" si="30"/>
        <v>4127216.15</v>
      </c>
      <c r="BG452" s="109">
        <f t="shared" si="30"/>
        <v>1367617.1900000002</v>
      </c>
      <c r="BH452" s="109">
        <f t="shared" si="30"/>
        <v>1604567.59</v>
      </c>
      <c r="BI452" s="109">
        <f t="shared" si="30"/>
        <v>73221427.810000002</v>
      </c>
      <c r="BJ452" s="109">
        <f t="shared" si="30"/>
        <v>20196413.260000002</v>
      </c>
      <c r="BK452" s="109">
        <f t="shared" si="30"/>
        <v>3950004.06</v>
      </c>
      <c r="BL452" s="109">
        <f t="shared" si="30"/>
        <v>1817064.8799999997</v>
      </c>
      <c r="BM452" s="109">
        <f t="shared" si="30"/>
        <v>3197454.48</v>
      </c>
      <c r="BN452" s="109">
        <f t="shared" si="30"/>
        <v>6050519.7299999995</v>
      </c>
      <c r="BO452" s="109">
        <f t="shared" si="30"/>
        <v>2285825.8400000003</v>
      </c>
      <c r="BP452" s="109">
        <f t="shared" si="30"/>
        <v>44911143.860000007</v>
      </c>
      <c r="BQ452" s="109">
        <f t="shared" ref="BQ452:BY452" si="31">SUM(BQ180)</f>
        <v>2975095.0399999996</v>
      </c>
      <c r="BR452" s="109">
        <f t="shared" si="31"/>
        <v>5171667.3099999996</v>
      </c>
      <c r="BS452" s="109">
        <f t="shared" si="31"/>
        <v>7412410.379999998</v>
      </c>
      <c r="BT452" s="109">
        <f t="shared" si="31"/>
        <v>4734224.75</v>
      </c>
      <c r="BU452" s="109">
        <f t="shared" si="31"/>
        <v>9829530.2400000002</v>
      </c>
      <c r="BV452" s="109">
        <f t="shared" si="31"/>
        <v>3936613.8699999992</v>
      </c>
      <c r="BW452" s="109">
        <f t="shared" si="31"/>
        <v>2893922.16</v>
      </c>
      <c r="BX452" s="109">
        <f t="shared" si="31"/>
        <v>3544960.0399999996</v>
      </c>
      <c r="BY452" s="109">
        <f t="shared" si="31"/>
        <v>911272463.65559995</v>
      </c>
    </row>
    <row r="453" spans="2:77" ht="22.45" thickBot="1" x14ac:dyDescent="0.25">
      <c r="B453" s="101"/>
      <c r="C453" s="110" t="s">
        <v>1078</v>
      </c>
      <c r="D453" s="111">
        <f>SUM(D450:D452)</f>
        <v>851655340.82999992</v>
      </c>
      <c r="E453" s="111">
        <f t="shared" ref="E453:BP453" si="32">SUM(E450:E452)</f>
        <v>203537122.67000002</v>
      </c>
      <c r="F453" s="111">
        <f t="shared" si="32"/>
        <v>328710951.82999998</v>
      </c>
      <c r="G453" s="111">
        <f t="shared" si="32"/>
        <v>109153513.25</v>
      </c>
      <c r="H453" s="111">
        <f t="shared" si="32"/>
        <v>86166437.61999999</v>
      </c>
      <c r="I453" s="111">
        <f t="shared" si="32"/>
        <v>37255800.129999995</v>
      </c>
      <c r="J453" s="111">
        <f t="shared" si="32"/>
        <v>1601983564.8400004</v>
      </c>
      <c r="K453" s="111">
        <f t="shared" si="32"/>
        <v>190531916.45000005</v>
      </c>
      <c r="L453" s="111">
        <f t="shared" si="32"/>
        <v>52101741.769999996</v>
      </c>
      <c r="M453" s="111">
        <f t="shared" si="32"/>
        <v>493213127.60000002</v>
      </c>
      <c r="N453" s="111">
        <f t="shared" si="32"/>
        <v>48131355.589999996</v>
      </c>
      <c r="O453" s="111">
        <f t="shared" si="32"/>
        <v>128842153.79999998</v>
      </c>
      <c r="P453" s="111">
        <f t="shared" si="32"/>
        <v>276792285.28000003</v>
      </c>
      <c r="Q453" s="111">
        <f t="shared" si="32"/>
        <v>246885494.69999999</v>
      </c>
      <c r="R453" s="111">
        <f t="shared" si="32"/>
        <v>23649912.369999997</v>
      </c>
      <c r="S453" s="111">
        <f t="shared" si="32"/>
        <v>92700411.599399999</v>
      </c>
      <c r="T453" s="111">
        <f t="shared" si="32"/>
        <v>71058288.790000007</v>
      </c>
      <c r="U453" s="111">
        <f t="shared" si="32"/>
        <v>49996239.908</v>
      </c>
      <c r="V453" s="111">
        <f t="shared" si="32"/>
        <v>1064519096.1799998</v>
      </c>
      <c r="W453" s="111">
        <f t="shared" si="32"/>
        <v>214706615.04999998</v>
      </c>
      <c r="X453" s="111">
        <f t="shared" si="32"/>
        <v>94607971.730000019</v>
      </c>
      <c r="Y453" s="111">
        <f t="shared" si="32"/>
        <v>260631541.99999994</v>
      </c>
      <c r="Z453" s="111">
        <f t="shared" si="32"/>
        <v>65341053.520000011</v>
      </c>
      <c r="AA453" s="111">
        <f t="shared" si="32"/>
        <v>79413057.599999994</v>
      </c>
      <c r="AB453" s="111">
        <f t="shared" si="32"/>
        <v>95372491.209999993</v>
      </c>
      <c r="AC453" s="111">
        <f t="shared" si="32"/>
        <v>40595823.649999999</v>
      </c>
      <c r="AD453" s="111">
        <f t="shared" si="32"/>
        <v>39829331.010000005</v>
      </c>
      <c r="AE453" s="111">
        <f t="shared" si="32"/>
        <v>1240704642.26</v>
      </c>
      <c r="AF453" s="111">
        <f t="shared" si="32"/>
        <v>64739298.959999993</v>
      </c>
      <c r="AG453" s="111">
        <f t="shared" si="32"/>
        <v>36616711.449999996</v>
      </c>
      <c r="AH453" s="111">
        <f t="shared" si="32"/>
        <v>40672768.390000008</v>
      </c>
      <c r="AI453" s="111">
        <f t="shared" si="32"/>
        <v>37412503.850000001</v>
      </c>
      <c r="AJ453" s="111">
        <f t="shared" si="32"/>
        <v>68792486.879999995</v>
      </c>
      <c r="AK453" s="111">
        <f t="shared" si="32"/>
        <v>50718514.240000002</v>
      </c>
      <c r="AL453" s="111">
        <f t="shared" si="32"/>
        <v>50869028.550000004</v>
      </c>
      <c r="AM453" s="111">
        <f t="shared" si="32"/>
        <v>88481706.349999994</v>
      </c>
      <c r="AN453" s="111">
        <f t="shared" si="32"/>
        <v>44743825.409999996</v>
      </c>
      <c r="AO453" s="111">
        <f t="shared" si="32"/>
        <v>47116855.219999999</v>
      </c>
      <c r="AP453" s="111">
        <f t="shared" si="32"/>
        <v>44474600.769999988</v>
      </c>
      <c r="AQ453" s="111">
        <f t="shared" si="32"/>
        <v>401485092.51999998</v>
      </c>
      <c r="AR453" s="111">
        <f t="shared" si="32"/>
        <v>51530061.380000003</v>
      </c>
      <c r="AS453" s="111">
        <f t="shared" si="32"/>
        <v>46936362.859999992</v>
      </c>
      <c r="AT453" s="111">
        <f t="shared" si="32"/>
        <v>49938082.640000008</v>
      </c>
      <c r="AU453" s="111">
        <f t="shared" si="32"/>
        <v>40735403.019999996</v>
      </c>
      <c r="AV453" s="111">
        <f t="shared" si="32"/>
        <v>17640271.550000001</v>
      </c>
      <c r="AW453" s="111">
        <f t="shared" si="32"/>
        <v>30033892.500000004</v>
      </c>
      <c r="AX453" s="111">
        <f t="shared" si="32"/>
        <v>815723752.1099999</v>
      </c>
      <c r="AY453" s="111">
        <f t="shared" si="32"/>
        <v>66471234.020000003</v>
      </c>
      <c r="AZ453" s="111">
        <f t="shared" si="32"/>
        <v>70476598.340000018</v>
      </c>
      <c r="BA453" s="111">
        <f t="shared" si="32"/>
        <v>100430651.72</v>
      </c>
      <c r="BB453" s="111">
        <f t="shared" si="32"/>
        <v>96833716.5</v>
      </c>
      <c r="BC453" s="111">
        <f t="shared" si="32"/>
        <v>75072954.209999993</v>
      </c>
      <c r="BD453" s="111">
        <f t="shared" si="32"/>
        <v>138076361.32890001</v>
      </c>
      <c r="BE453" s="111">
        <f t="shared" si="32"/>
        <v>128216239.66</v>
      </c>
      <c r="BF453" s="111">
        <f t="shared" si="32"/>
        <v>68900042.150000006</v>
      </c>
      <c r="BG453" s="111">
        <f t="shared" si="32"/>
        <v>26829476.680000003</v>
      </c>
      <c r="BH453" s="111">
        <f t="shared" si="32"/>
        <v>18915531.699999999</v>
      </c>
      <c r="BI453" s="111">
        <f t="shared" si="32"/>
        <v>747285256.1400001</v>
      </c>
      <c r="BJ453" s="111">
        <f t="shared" si="32"/>
        <v>259175314.17000002</v>
      </c>
      <c r="BK453" s="111">
        <f t="shared" si="32"/>
        <v>56621755.640000008</v>
      </c>
      <c r="BL453" s="111">
        <f t="shared" si="32"/>
        <v>37783666.74400001</v>
      </c>
      <c r="BM453" s="111">
        <f t="shared" si="32"/>
        <v>53447162.830000006</v>
      </c>
      <c r="BN453" s="111">
        <f t="shared" si="32"/>
        <v>82113373.060000002</v>
      </c>
      <c r="BO453" s="111">
        <f t="shared" si="32"/>
        <v>35868660.180000007</v>
      </c>
      <c r="BP453" s="111">
        <f t="shared" si="32"/>
        <v>502678116.11000001</v>
      </c>
      <c r="BQ453" s="111">
        <f t="shared" ref="BQ453:BY453" si="33">SUM(BQ450:BQ452)</f>
        <v>44979171.680000007</v>
      </c>
      <c r="BR453" s="111">
        <f t="shared" si="33"/>
        <v>52046194.770000003</v>
      </c>
      <c r="BS453" s="111">
        <f t="shared" si="33"/>
        <v>87629168.659999996</v>
      </c>
      <c r="BT453" s="111">
        <f t="shared" si="33"/>
        <v>78784709.090000004</v>
      </c>
      <c r="BU453" s="111">
        <f t="shared" si="33"/>
        <v>193971559.49000001</v>
      </c>
      <c r="BV453" s="111">
        <f t="shared" si="33"/>
        <v>54267926.619999997</v>
      </c>
      <c r="BW453" s="111">
        <f t="shared" si="33"/>
        <v>31322735.419999998</v>
      </c>
      <c r="BX453" s="111">
        <f t="shared" si="33"/>
        <v>28730975.530000001</v>
      </c>
      <c r="BY453" s="111">
        <f t="shared" si="33"/>
        <v>10258118066.945198</v>
      </c>
    </row>
    <row r="454" spans="2:77" ht="22.45" thickTop="1" x14ac:dyDescent="0.2">
      <c r="B454" s="101"/>
      <c r="C454" s="41" t="s">
        <v>1079</v>
      </c>
      <c r="D454" s="112">
        <f>SUM(D450/D444)</f>
        <v>0.44593172139960124</v>
      </c>
      <c r="E454" s="107">
        <f t="shared" ref="E454:BP454" si="34">SUM(E450/E444)</f>
        <v>0.54005433972378958</v>
      </c>
      <c r="F454" s="107">
        <f t="shared" si="34"/>
        <v>0.42857364483628774</v>
      </c>
      <c r="G454" s="107">
        <f t="shared" si="34"/>
        <v>0.55737453694283279</v>
      </c>
      <c r="H454" s="107">
        <f t="shared" si="34"/>
        <v>0.52504520757969186</v>
      </c>
      <c r="I454" s="107">
        <f t="shared" si="34"/>
        <v>0.52006035807717654</v>
      </c>
      <c r="J454" s="107">
        <f t="shared" si="34"/>
        <v>0.3172052867491082</v>
      </c>
      <c r="K454" s="107">
        <f t="shared" si="34"/>
        <v>0.50849758986936933</v>
      </c>
      <c r="L454" s="107">
        <f t="shared" si="34"/>
        <v>0.65222334229148915</v>
      </c>
      <c r="M454" s="107">
        <f t="shared" si="34"/>
        <v>0.46476823791068489</v>
      </c>
      <c r="N454" s="107">
        <f t="shared" si="34"/>
        <v>0.65120381225684765</v>
      </c>
      <c r="O454" s="107">
        <f t="shared" si="34"/>
        <v>0.5806741434928856</v>
      </c>
      <c r="P454" s="107">
        <f t="shared" si="34"/>
        <v>0.50633623440078601</v>
      </c>
      <c r="Q454" s="107">
        <f t="shared" si="34"/>
        <v>0.51469131641526678</v>
      </c>
      <c r="R454" s="107">
        <f t="shared" si="34"/>
        <v>0.67533438215413999</v>
      </c>
      <c r="S454" s="107">
        <f t="shared" si="34"/>
        <v>0.57912267816825425</v>
      </c>
      <c r="T454" s="107">
        <f t="shared" si="34"/>
        <v>0.55673884634980364</v>
      </c>
      <c r="U454" s="107">
        <f t="shared" si="34"/>
        <v>0.48012079337549096</v>
      </c>
      <c r="V454" s="107">
        <f t="shared" si="34"/>
        <v>0.40707892347758373</v>
      </c>
      <c r="W454" s="107">
        <f t="shared" si="34"/>
        <v>0.57090238581842945</v>
      </c>
      <c r="X454" s="107">
        <f t="shared" si="34"/>
        <v>0.56112771349045276</v>
      </c>
      <c r="Y454" s="107">
        <f t="shared" si="34"/>
        <v>0.46107432725420533</v>
      </c>
      <c r="Z454" s="107">
        <f t="shared" si="34"/>
        <v>0.51643969991439787</v>
      </c>
      <c r="AA454" s="107">
        <f t="shared" si="34"/>
        <v>0.58370777145702157</v>
      </c>
      <c r="AB454" s="107">
        <f t="shared" si="34"/>
        <v>0.48312430610778162</v>
      </c>
      <c r="AC454" s="107">
        <f t="shared" si="34"/>
        <v>0.58597542940698666</v>
      </c>
      <c r="AD454" s="107">
        <f t="shared" si="34"/>
        <v>0.49830651460522568</v>
      </c>
      <c r="AE454" s="107">
        <f t="shared" si="34"/>
        <v>0.43101031700902237</v>
      </c>
      <c r="AF454" s="107">
        <f t="shared" si="34"/>
        <v>0.50821788522969114</v>
      </c>
      <c r="AG454" s="107">
        <f t="shared" si="34"/>
        <v>0.56340150945388201</v>
      </c>
      <c r="AH454" s="107">
        <f t="shared" si="34"/>
        <v>0.59714303315648865</v>
      </c>
      <c r="AI454" s="107">
        <f t="shared" si="34"/>
        <v>0.5818242790541186</v>
      </c>
      <c r="AJ454" s="107">
        <f t="shared" si="34"/>
        <v>0.58030670959559016</v>
      </c>
      <c r="AK454" s="107">
        <f t="shared" si="34"/>
        <v>0.53778658860605955</v>
      </c>
      <c r="AL454" s="107">
        <f t="shared" si="34"/>
        <v>0.56138545433909448</v>
      </c>
      <c r="AM454" s="107">
        <f t="shared" si="34"/>
        <v>0.50466151888310373</v>
      </c>
      <c r="AN454" s="107">
        <f t="shared" si="34"/>
        <v>0.51930589644653591</v>
      </c>
      <c r="AO454" s="107">
        <f t="shared" si="34"/>
        <v>0.57073903349875621</v>
      </c>
      <c r="AP454" s="107">
        <f t="shared" si="34"/>
        <v>0.53695876877899062</v>
      </c>
      <c r="AQ454" s="107">
        <f t="shared" si="34"/>
        <v>0.5450783104905973</v>
      </c>
      <c r="AR454" s="107">
        <f t="shared" si="34"/>
        <v>0.64216566186000346</v>
      </c>
      <c r="AS454" s="107">
        <f t="shared" si="34"/>
        <v>0.5684143565923695</v>
      </c>
      <c r="AT454" s="107">
        <f t="shared" si="34"/>
        <v>0.5919572662194198</v>
      </c>
      <c r="AU454" s="107">
        <f t="shared" si="34"/>
        <v>0.64615508087933815</v>
      </c>
      <c r="AV454" s="107">
        <f t="shared" si="34"/>
        <v>0.74667347224792335</v>
      </c>
      <c r="AW454" s="107">
        <f t="shared" si="34"/>
        <v>0.62777875816289097</v>
      </c>
      <c r="AX454" s="107">
        <f t="shared" si="34"/>
        <v>0.3437786927379794</v>
      </c>
      <c r="AY454" s="107">
        <f t="shared" si="34"/>
        <v>0.55450139859437286</v>
      </c>
      <c r="AZ454" s="107">
        <f t="shared" si="34"/>
        <v>0.57103930961001736</v>
      </c>
      <c r="BA454" s="107">
        <f t="shared" si="34"/>
        <v>0.61710596130515094</v>
      </c>
      <c r="BB454" s="107">
        <f t="shared" si="34"/>
        <v>0.6052899511278812</v>
      </c>
      <c r="BC454" s="107">
        <f t="shared" si="34"/>
        <v>0.53562519291771304</v>
      </c>
      <c r="BD454" s="107">
        <f t="shared" si="34"/>
        <v>0.52600154338291705</v>
      </c>
      <c r="BE454" s="107">
        <f t="shared" si="34"/>
        <v>0.55132233796244845</v>
      </c>
      <c r="BF454" s="107">
        <f t="shared" si="34"/>
        <v>0.60214402753139373</v>
      </c>
      <c r="BG454" s="107">
        <f t="shared" si="34"/>
        <v>0.68022128836197338</v>
      </c>
      <c r="BH454" s="107">
        <f t="shared" si="34"/>
        <v>0.57745531341528578</v>
      </c>
      <c r="BI454" s="107">
        <f t="shared" si="34"/>
        <v>0.34652220689526009</v>
      </c>
      <c r="BJ454" s="107">
        <f t="shared" si="34"/>
        <v>0.51824605489784181</v>
      </c>
      <c r="BK454" s="107">
        <f t="shared" si="34"/>
        <v>0.58492310707825723</v>
      </c>
      <c r="BL454" s="107">
        <f t="shared" si="34"/>
        <v>0.61017564075706054</v>
      </c>
      <c r="BM454" s="107">
        <f t="shared" si="34"/>
        <v>0.58364244926789999</v>
      </c>
      <c r="BN454" s="107">
        <f t="shared" si="34"/>
        <v>0.56222141209876586</v>
      </c>
      <c r="BO454" s="107">
        <f t="shared" si="34"/>
        <v>0.65824358330634281</v>
      </c>
      <c r="BP454" s="107">
        <f t="shared" si="34"/>
        <v>0.46962115804545285</v>
      </c>
      <c r="BQ454" s="107">
        <f t="shared" ref="BQ454:BZ454" si="35">SUM(BQ450/BQ444)</f>
        <v>0.60766351550059272</v>
      </c>
      <c r="BR454" s="107">
        <f t="shared" si="35"/>
        <v>0.55771550542411552</v>
      </c>
      <c r="BS454" s="107">
        <f t="shared" si="35"/>
        <v>0.58005192059343547</v>
      </c>
      <c r="BT454" s="107">
        <f t="shared" si="35"/>
        <v>0.55726074345917209</v>
      </c>
      <c r="BU454" s="107">
        <f t="shared" si="35"/>
        <v>0.50508257852373994</v>
      </c>
      <c r="BV454" s="107">
        <f t="shared" si="35"/>
        <v>0.56940530300686532</v>
      </c>
      <c r="BW454" s="107">
        <f t="shared" si="35"/>
        <v>0.50429554669373911</v>
      </c>
      <c r="BX454" s="107">
        <f t="shared" si="35"/>
        <v>0.52188689825856049</v>
      </c>
      <c r="BY454" s="107">
        <f t="shared" si="35"/>
        <v>0.46864049688840981</v>
      </c>
    </row>
    <row r="455" spans="2:77" x14ac:dyDescent="0.2">
      <c r="B455" s="101"/>
      <c r="C455" s="41" t="s">
        <v>1080</v>
      </c>
      <c r="D455" s="107">
        <f>SUM(D450/D448)</f>
        <v>0.53509387875844261</v>
      </c>
      <c r="E455" s="107">
        <f t="shared" ref="E455:BP455" si="36">SUM(E450/E448)</f>
        <v>0.59974199328622768</v>
      </c>
      <c r="F455" s="107">
        <f t="shared" si="36"/>
        <v>0.49415657457909123</v>
      </c>
      <c r="G455" s="107">
        <f t="shared" si="36"/>
        <v>0.98511074095734263</v>
      </c>
      <c r="H455" s="107">
        <f t="shared" si="36"/>
        <v>0.91658801326229045</v>
      </c>
      <c r="I455" s="107">
        <f t="shared" si="36"/>
        <v>1.5490649171392765</v>
      </c>
      <c r="J455" s="107">
        <f t="shared" si="36"/>
        <v>0.54055429822858569</v>
      </c>
      <c r="K455" s="107">
        <f t="shared" si="36"/>
        <v>0.68442438899054958</v>
      </c>
      <c r="L455" s="107">
        <f t="shared" si="36"/>
        <v>1.280473754953056</v>
      </c>
      <c r="M455" s="107">
        <f t="shared" si="36"/>
        <v>0.73123865881015304</v>
      </c>
      <c r="N455" s="107">
        <f t="shared" si="36"/>
        <v>1.3518586636798275</v>
      </c>
      <c r="O455" s="107">
        <f t="shared" si="36"/>
        <v>0.92928221400451527</v>
      </c>
      <c r="P455" s="107">
        <f t="shared" si="36"/>
        <v>0.60423553667874874</v>
      </c>
      <c r="Q455" s="107">
        <f t="shared" si="36"/>
        <v>0.73736946033463446</v>
      </c>
      <c r="R455" s="107">
        <f t="shared" si="36"/>
        <v>2.1754677786191077</v>
      </c>
      <c r="S455" s="107">
        <f t="shared" si="36"/>
        <v>1.0064809820198337</v>
      </c>
      <c r="T455" s="107">
        <f t="shared" si="36"/>
        <v>1.0102314420458376</v>
      </c>
      <c r="U455" s="107">
        <f t="shared" si="36"/>
        <v>0.82774939132266645</v>
      </c>
      <c r="V455" s="107">
        <f t="shared" si="36"/>
        <v>0.45580458007798497</v>
      </c>
      <c r="W455" s="107">
        <f t="shared" si="36"/>
        <v>0.86178116590247489</v>
      </c>
      <c r="X455" s="107">
        <f t="shared" si="36"/>
        <v>0.95806182405340756</v>
      </c>
      <c r="Y455" s="107">
        <f t="shared" si="36"/>
        <v>0.60118021211642914</v>
      </c>
      <c r="Z455" s="107">
        <f t="shared" si="36"/>
        <v>0.85081063426575154</v>
      </c>
      <c r="AA455" s="107">
        <f t="shared" si="36"/>
        <v>0.89161305706807115</v>
      </c>
      <c r="AB455" s="107">
        <f t="shared" si="36"/>
        <v>0.59729642963996621</v>
      </c>
      <c r="AC455" s="107">
        <f t="shared" si="36"/>
        <v>1.0942124525556411</v>
      </c>
      <c r="AD455" s="107">
        <f t="shared" si="36"/>
        <v>0.77097223133842518</v>
      </c>
      <c r="AE455" s="107">
        <f t="shared" si="36"/>
        <v>0.48346053775198811</v>
      </c>
      <c r="AF455" s="107">
        <f t="shared" si="36"/>
        <v>0.94704894121170202</v>
      </c>
      <c r="AG455" s="107">
        <f t="shared" si="36"/>
        <v>0.93585380451686029</v>
      </c>
      <c r="AH455" s="107">
        <f t="shared" si="36"/>
        <v>1.206559504934303</v>
      </c>
      <c r="AI455" s="107">
        <f t="shared" si="36"/>
        <v>1.0423281081684661</v>
      </c>
      <c r="AJ455" s="107">
        <f t="shared" si="36"/>
        <v>1.1105844107557963</v>
      </c>
      <c r="AK455" s="107">
        <f t="shared" si="36"/>
        <v>0.90206721934998679</v>
      </c>
      <c r="AL455" s="107">
        <f t="shared" si="36"/>
        <v>1.0508486177792826</v>
      </c>
      <c r="AM455" s="107">
        <f t="shared" si="36"/>
        <v>1.0806653442766621</v>
      </c>
      <c r="AN455" s="107">
        <f t="shared" si="36"/>
        <v>0.93411531947512583</v>
      </c>
      <c r="AO455" s="107">
        <f t="shared" si="36"/>
        <v>0.87825575341844198</v>
      </c>
      <c r="AP455" s="107">
        <f t="shared" si="36"/>
        <v>0.88472294177783417</v>
      </c>
      <c r="AQ455" s="107">
        <f t="shared" si="36"/>
        <v>0.70960640821055099</v>
      </c>
      <c r="AR455" s="107">
        <f t="shared" si="36"/>
        <v>1.2583081151984239</v>
      </c>
      <c r="AS455" s="107">
        <f t="shared" si="36"/>
        <v>1.0206986733573737</v>
      </c>
      <c r="AT455" s="107">
        <f t="shared" si="36"/>
        <v>0.99397814282276165</v>
      </c>
      <c r="AU455" s="107">
        <f t="shared" si="36"/>
        <v>1.065470302031821</v>
      </c>
      <c r="AV455" s="107">
        <f t="shared" si="36"/>
        <v>3.4828580851537669</v>
      </c>
      <c r="AW455" s="107">
        <f t="shared" si="36"/>
        <v>1.1803703997201198</v>
      </c>
      <c r="AX455" s="107">
        <f t="shared" si="36"/>
        <v>0.57209402053340941</v>
      </c>
      <c r="AY455" s="107">
        <f t="shared" si="36"/>
        <v>0.98043770696569521</v>
      </c>
      <c r="AZ455" s="107">
        <f t="shared" si="36"/>
        <v>0.85625521435278129</v>
      </c>
      <c r="BA455" s="107">
        <f t="shared" si="36"/>
        <v>0.97231200949712127</v>
      </c>
      <c r="BB455" s="107">
        <f t="shared" si="36"/>
        <v>0.79748072183320207</v>
      </c>
      <c r="BC455" s="107">
        <f t="shared" si="36"/>
        <v>0.69914955309989035</v>
      </c>
      <c r="BD455" s="107">
        <f t="shared" si="36"/>
        <v>0.64321827654186492</v>
      </c>
      <c r="BE455" s="107">
        <f t="shared" si="36"/>
        <v>0.77553119190937736</v>
      </c>
      <c r="BF455" s="107">
        <f t="shared" si="36"/>
        <v>0.97858505644550287</v>
      </c>
      <c r="BG455" s="107">
        <f t="shared" si="36"/>
        <v>1.5186656418956941</v>
      </c>
      <c r="BH455" s="107">
        <f t="shared" si="36"/>
        <v>1.3250472637617547</v>
      </c>
      <c r="BI455" s="107">
        <f t="shared" si="36"/>
        <v>0.54120033870707862</v>
      </c>
      <c r="BJ455" s="107">
        <f t="shared" si="36"/>
        <v>0.65494012041679062</v>
      </c>
      <c r="BK455" s="107">
        <f t="shared" si="36"/>
        <v>0.99809047434810816</v>
      </c>
      <c r="BL455" s="107">
        <f t="shared" si="36"/>
        <v>1.0554384571257551</v>
      </c>
      <c r="BM455" s="107">
        <f t="shared" si="36"/>
        <v>1.3715862336213822</v>
      </c>
      <c r="BN455" s="107">
        <f t="shared" si="36"/>
        <v>1.2899149050843788</v>
      </c>
      <c r="BO455" s="107">
        <f t="shared" si="36"/>
        <v>1.4718056626784908</v>
      </c>
      <c r="BP455" s="107">
        <f t="shared" si="36"/>
        <v>0.41969875925229388</v>
      </c>
      <c r="BQ455" s="107">
        <f t="shared" ref="BQ455:BY455" si="37">SUM(BQ450/BQ448)</f>
        <v>0.76063869506761117</v>
      </c>
      <c r="BR455" s="107">
        <f t="shared" si="37"/>
        <v>0.81404515784575548</v>
      </c>
      <c r="BS455" s="107">
        <f t="shared" si="37"/>
        <v>1.170408266901791</v>
      </c>
      <c r="BT455" s="107">
        <f t="shared" si="37"/>
        <v>0.61084407108123329</v>
      </c>
      <c r="BU455" s="107">
        <f t="shared" si="37"/>
        <v>0.66137150474855089</v>
      </c>
      <c r="BV455" s="107">
        <f t="shared" si="37"/>
        <v>0.90400300917962828</v>
      </c>
      <c r="BW455" s="107">
        <f t="shared" si="37"/>
        <v>0.87216535911603621</v>
      </c>
      <c r="BX455" s="107">
        <f t="shared" si="37"/>
        <v>0.66214195930550723</v>
      </c>
      <c r="BY455" s="107">
        <f t="shared" si="37"/>
        <v>0.82903967959897595</v>
      </c>
    </row>
    <row r="456" spans="2:77" x14ac:dyDescent="0.2">
      <c r="B456" s="101"/>
      <c r="C456" s="102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  <c r="AB456" s="107"/>
      <c r="AC456" s="107"/>
      <c r="AD456" s="107"/>
      <c r="AE456" s="107"/>
      <c r="AF456" s="107"/>
      <c r="AG456" s="107"/>
      <c r="AH456" s="107"/>
      <c r="AI456" s="107"/>
      <c r="AJ456" s="107"/>
      <c r="AK456" s="107"/>
      <c r="AL456" s="107"/>
      <c r="AM456" s="107"/>
      <c r="AN456" s="107"/>
      <c r="AO456" s="107"/>
      <c r="AP456" s="107"/>
      <c r="AQ456" s="107"/>
      <c r="AR456" s="107"/>
      <c r="AS456" s="107"/>
      <c r="AT456" s="107"/>
      <c r="AU456" s="107"/>
      <c r="AV456" s="107"/>
      <c r="AW456" s="107"/>
      <c r="AX456" s="107"/>
      <c r="AY456" s="107"/>
      <c r="AZ456" s="107"/>
      <c r="BA456" s="107"/>
      <c r="BB456" s="107"/>
      <c r="BC456" s="107"/>
      <c r="BD456" s="107"/>
      <c r="BE456" s="107"/>
      <c r="BF456" s="107"/>
      <c r="BG456" s="107"/>
      <c r="BH456" s="107"/>
      <c r="BI456" s="107"/>
      <c r="BJ456" s="107"/>
      <c r="BK456" s="107"/>
      <c r="BL456" s="107"/>
      <c r="BM456" s="107"/>
      <c r="BN456" s="107"/>
      <c r="BO456" s="107"/>
      <c r="BP456" s="107"/>
      <c r="BQ456" s="107"/>
      <c r="BR456" s="107"/>
      <c r="BS456" s="107"/>
      <c r="BT456" s="107"/>
      <c r="BU456" s="107"/>
      <c r="BV456" s="107"/>
      <c r="BW456" s="107"/>
      <c r="BX456" s="107"/>
      <c r="BY456" s="107"/>
    </row>
    <row r="457" spans="2:77" x14ac:dyDescent="0.2">
      <c r="B457" s="101"/>
      <c r="C457" s="113" t="s">
        <v>1081</v>
      </c>
      <c r="D457" s="114">
        <f t="shared" ref="D457:AQ457" si="38">SUM(D446/D448*D453)</f>
        <v>415474001.98631907</v>
      </c>
      <c r="E457" s="114">
        <f t="shared" si="38"/>
        <v>98302628.824621692</v>
      </c>
      <c r="F457" s="114">
        <f t="shared" si="38"/>
        <v>140115561.08209068</v>
      </c>
      <c r="G457" s="114">
        <f t="shared" si="38"/>
        <v>63300241.936721243</v>
      </c>
      <c r="H457" s="114">
        <f t="shared" si="38"/>
        <v>58244337.673037387</v>
      </c>
      <c r="I457" s="114">
        <f t="shared" si="38"/>
        <v>30757486.48532043</v>
      </c>
      <c r="J457" s="114">
        <f t="shared" si="38"/>
        <v>746425291.30898809</v>
      </c>
      <c r="K457" s="114">
        <f t="shared" si="38"/>
        <v>111146724.7677201</v>
      </c>
      <c r="L457" s="114">
        <f t="shared" si="38"/>
        <v>41809893.982719734</v>
      </c>
      <c r="M457" s="114">
        <f t="shared" si="38"/>
        <v>242714136.54324263</v>
      </c>
      <c r="N457" s="114">
        <f t="shared" si="38"/>
        <v>37595682.299751639</v>
      </c>
      <c r="O457" s="114">
        <f t="shared" si="38"/>
        <v>98070700.275235504</v>
      </c>
      <c r="P457" s="114">
        <f t="shared" si="38"/>
        <v>138730455.79330444</v>
      </c>
      <c r="Q457" s="114">
        <f t="shared" si="38"/>
        <v>127912743.60734756</v>
      </c>
      <c r="R457" s="114">
        <f t="shared" si="38"/>
        <v>18543435.054591529</v>
      </c>
      <c r="S457" s="114">
        <f t="shared" si="38"/>
        <v>70492235.975496367</v>
      </c>
      <c r="T457" s="114">
        <f t="shared" si="38"/>
        <v>52657401.513756365</v>
      </c>
      <c r="U457" s="114">
        <f t="shared" si="38"/>
        <v>38148122.209452897</v>
      </c>
      <c r="V457" s="114">
        <f t="shared" si="38"/>
        <v>492141496.27349895</v>
      </c>
      <c r="W457" s="114">
        <f t="shared" si="38"/>
        <v>101021342.25773445</v>
      </c>
      <c r="X457" s="114">
        <f t="shared" si="38"/>
        <v>65529655.185884781</v>
      </c>
      <c r="Y457" s="114">
        <f t="shared" si="38"/>
        <v>131111216.98387012</v>
      </c>
      <c r="Z457" s="114">
        <f t="shared" si="38"/>
        <v>55880858.431527302</v>
      </c>
      <c r="AA457" s="114">
        <f t="shared" si="38"/>
        <v>61641297.563051306</v>
      </c>
      <c r="AB457" s="114">
        <f t="shared" si="38"/>
        <v>64291691.431705654</v>
      </c>
      <c r="AC457" s="114">
        <f t="shared" si="38"/>
        <v>30057797.583966024</v>
      </c>
      <c r="AD457" s="114">
        <f t="shared" si="38"/>
        <v>34098812.852548145</v>
      </c>
      <c r="AE457" s="114">
        <f t="shared" si="38"/>
        <v>455951279.60144317</v>
      </c>
      <c r="AF457" s="114">
        <f t="shared" si="38"/>
        <v>51283726.560281858</v>
      </c>
      <c r="AG457" s="114">
        <f t="shared" si="38"/>
        <v>30935378.477442112</v>
      </c>
      <c r="AH457" s="114">
        <f t="shared" si="38"/>
        <v>29264798.416842401</v>
      </c>
      <c r="AI457" s="114">
        <f t="shared" si="38"/>
        <v>28702207.034217443</v>
      </c>
      <c r="AJ457" s="114">
        <f t="shared" si="38"/>
        <v>47708764.494269013</v>
      </c>
      <c r="AK457" s="114">
        <f t="shared" si="38"/>
        <v>39671602.719153762</v>
      </c>
      <c r="AL457" s="114">
        <f t="shared" si="38"/>
        <v>39890281.530895337</v>
      </c>
      <c r="AM457" s="114">
        <f t="shared" si="38"/>
        <v>60640639.183031678</v>
      </c>
      <c r="AN457" s="114">
        <f t="shared" si="38"/>
        <v>34612455.77964215</v>
      </c>
      <c r="AO457" s="114">
        <f t="shared" si="38"/>
        <v>35987871.87112233</v>
      </c>
      <c r="AP457" s="114">
        <f t="shared" si="38"/>
        <v>35612390.668408528</v>
      </c>
      <c r="AQ457" s="114">
        <f t="shared" si="38"/>
        <v>166349833.58661708</v>
      </c>
      <c r="AR457" s="114">
        <f t="shared" ref="AR457:BY457" si="39">SUM(AR446/AR448*AR453)</f>
        <v>43457524.8332344</v>
      </c>
      <c r="AS457" s="114">
        <f t="shared" si="39"/>
        <v>40189541.758938693</v>
      </c>
      <c r="AT457" s="114">
        <f t="shared" si="39"/>
        <v>38926914.444351934</v>
      </c>
      <c r="AU457" s="114">
        <f t="shared" si="39"/>
        <v>34982147.002077237</v>
      </c>
      <c r="AV457" s="114">
        <f t="shared" si="39"/>
        <v>15453704.78078039</v>
      </c>
      <c r="AW457" s="114">
        <f t="shared" si="39"/>
        <v>21436161.187511247</v>
      </c>
      <c r="AX457" s="114">
        <f t="shared" si="39"/>
        <v>297827435.63958842</v>
      </c>
      <c r="AY457" s="114">
        <f t="shared" si="39"/>
        <v>51190547.133515604</v>
      </c>
      <c r="AZ457" s="114">
        <f t="shared" si="39"/>
        <v>53206079.947327957</v>
      </c>
      <c r="BA457" s="114">
        <f t="shared" si="39"/>
        <v>72805578.272424966</v>
      </c>
      <c r="BB457" s="114">
        <f t="shared" si="39"/>
        <v>57154195.936569579</v>
      </c>
      <c r="BC457" s="114">
        <f t="shared" si="39"/>
        <v>57499675.081481047</v>
      </c>
      <c r="BD457" s="114">
        <f t="shared" si="39"/>
        <v>72039181.83937034</v>
      </c>
      <c r="BE457" s="114">
        <f t="shared" si="39"/>
        <v>53672377.703807704</v>
      </c>
      <c r="BF457" s="114">
        <f t="shared" si="39"/>
        <v>48466436.330579296</v>
      </c>
      <c r="BG457" s="114">
        <f t="shared" si="39"/>
        <v>20531327.072117418</v>
      </c>
      <c r="BH457" s="114">
        <f t="shared" si="39"/>
        <v>15522496.283099558</v>
      </c>
      <c r="BI457" s="114">
        <f t="shared" si="39"/>
        <v>302991633.00871181</v>
      </c>
      <c r="BJ457" s="114">
        <f t="shared" si="39"/>
        <v>134797144.00660023</v>
      </c>
      <c r="BK457" s="114">
        <f t="shared" si="39"/>
        <v>42536197.335536882</v>
      </c>
      <c r="BL457" s="114">
        <f t="shared" si="39"/>
        <v>30148004.85638259</v>
      </c>
      <c r="BM457" s="114">
        <f t="shared" si="39"/>
        <v>47385223.743264019</v>
      </c>
      <c r="BN457" s="114">
        <f t="shared" si="39"/>
        <v>65222518.469694756</v>
      </c>
      <c r="BO457" s="114">
        <f t="shared" si="39"/>
        <v>28569045.602151431</v>
      </c>
      <c r="BP457" s="114">
        <f t="shared" si="39"/>
        <v>169786907.10704389</v>
      </c>
      <c r="BQ457" s="114">
        <f t="shared" si="39"/>
        <v>31152465.631970305</v>
      </c>
      <c r="BR457" s="114">
        <f t="shared" si="39"/>
        <v>35085615.359105512</v>
      </c>
      <c r="BS457" s="114">
        <f t="shared" si="39"/>
        <v>61853541.263921022</v>
      </c>
      <c r="BT457" s="114">
        <f t="shared" si="39"/>
        <v>57409385.558936238</v>
      </c>
      <c r="BU457" s="114">
        <f t="shared" si="39"/>
        <v>103989404.98675495</v>
      </c>
      <c r="BV457" s="114">
        <f t="shared" si="39"/>
        <v>38579338.056046896</v>
      </c>
      <c r="BW457" s="114">
        <f t="shared" si="39"/>
        <v>21529033.10946428</v>
      </c>
      <c r="BX457" s="114">
        <f t="shared" si="39"/>
        <v>21032909.796234965</v>
      </c>
      <c r="BY457" s="114">
        <f t="shared" si="39"/>
        <v>3362701776.7518373</v>
      </c>
    </row>
    <row r="458" spans="2:77" x14ac:dyDescent="0.2">
      <c r="B458" s="101"/>
      <c r="C458" s="113" t="s">
        <v>1082</v>
      </c>
      <c r="D458" s="114">
        <f t="shared" ref="D458:BO458" si="40">SUM(D447/D448*D453)</f>
        <v>436181338.84368092</v>
      </c>
      <c r="E458" s="114">
        <f t="shared" si="40"/>
        <v>105234493.84537831</v>
      </c>
      <c r="F458" s="114">
        <f t="shared" si="40"/>
        <v>188595390.74790925</v>
      </c>
      <c r="G458" s="114">
        <f t="shared" si="40"/>
        <v>45853271.313278742</v>
      </c>
      <c r="H458" s="114">
        <f t="shared" si="40"/>
        <v>27922099.946962614</v>
      </c>
      <c r="I458" s="114">
        <f t="shared" si="40"/>
        <v>6498313.6446795631</v>
      </c>
      <c r="J458" s="114">
        <f t="shared" si="40"/>
        <v>855558273.53101206</v>
      </c>
      <c r="K458" s="114">
        <f t="shared" si="40"/>
        <v>79385191.682279915</v>
      </c>
      <c r="L458" s="114">
        <f t="shared" si="40"/>
        <v>10291847.787280262</v>
      </c>
      <c r="M458" s="114">
        <f t="shared" si="40"/>
        <v>250498991.05675739</v>
      </c>
      <c r="N458" s="114">
        <f t="shared" si="40"/>
        <v>10535673.290248353</v>
      </c>
      <c r="O458" s="114">
        <f t="shared" si="40"/>
        <v>30771453.524764474</v>
      </c>
      <c r="P458" s="114">
        <f t="shared" si="40"/>
        <v>138061829.48669556</v>
      </c>
      <c r="Q458" s="114">
        <f t="shared" si="40"/>
        <v>118972751.09265244</v>
      </c>
      <c r="R458" s="114">
        <f t="shared" si="40"/>
        <v>5106477.3154084673</v>
      </c>
      <c r="S458" s="114">
        <f t="shared" si="40"/>
        <v>22208175.623903643</v>
      </c>
      <c r="T458" s="114">
        <f t="shared" si="40"/>
        <v>18400887.276243642</v>
      </c>
      <c r="U458" s="114">
        <f t="shared" si="40"/>
        <v>11848117.698547099</v>
      </c>
      <c r="V458" s="114">
        <f t="shared" si="40"/>
        <v>572377599.90650105</v>
      </c>
      <c r="W458" s="114">
        <f t="shared" si="40"/>
        <v>113685272.79226552</v>
      </c>
      <c r="X458" s="114">
        <f t="shared" si="40"/>
        <v>29078316.544115242</v>
      </c>
      <c r="Y458" s="114">
        <f t="shared" si="40"/>
        <v>129520325.01612984</v>
      </c>
      <c r="Z458" s="114">
        <f t="shared" si="40"/>
        <v>9460195.0884727128</v>
      </c>
      <c r="AA458" s="114">
        <f t="shared" si="40"/>
        <v>17771760.0369487</v>
      </c>
      <c r="AB458" s="114">
        <f t="shared" si="40"/>
        <v>31080799.778294347</v>
      </c>
      <c r="AC458" s="114">
        <f t="shared" si="40"/>
        <v>10538026.066033972</v>
      </c>
      <c r="AD458" s="114">
        <f t="shared" si="40"/>
        <v>5730518.1574518587</v>
      </c>
      <c r="AE458" s="114">
        <f t="shared" si="40"/>
        <v>784753362.65855694</v>
      </c>
      <c r="AF458" s="114">
        <f t="shared" si="40"/>
        <v>13455572.399718141</v>
      </c>
      <c r="AG458" s="114">
        <f t="shared" si="40"/>
        <v>5681332.9725578791</v>
      </c>
      <c r="AH458" s="114">
        <f t="shared" si="40"/>
        <v>11407969.973157607</v>
      </c>
      <c r="AI458" s="114">
        <f t="shared" si="40"/>
        <v>8710296.8157825619</v>
      </c>
      <c r="AJ458" s="114">
        <f t="shared" si="40"/>
        <v>21083722.385730978</v>
      </c>
      <c r="AK458" s="114">
        <f t="shared" si="40"/>
        <v>11046911.520846238</v>
      </c>
      <c r="AL458" s="114">
        <f t="shared" si="40"/>
        <v>10978747.019104663</v>
      </c>
      <c r="AM458" s="114">
        <f t="shared" si="40"/>
        <v>27841067.166968305</v>
      </c>
      <c r="AN458" s="114">
        <f t="shared" si="40"/>
        <v>10131369.630357847</v>
      </c>
      <c r="AO458" s="114">
        <f t="shared" si="40"/>
        <v>11128983.348877667</v>
      </c>
      <c r="AP458" s="114">
        <f t="shared" si="40"/>
        <v>8862210.1015914604</v>
      </c>
      <c r="AQ458" s="114">
        <f t="shared" si="40"/>
        <v>235135258.93338293</v>
      </c>
      <c r="AR458" s="114">
        <f t="shared" si="40"/>
        <v>8072536.546765605</v>
      </c>
      <c r="AS458" s="114">
        <f t="shared" si="40"/>
        <v>6746821.101061305</v>
      </c>
      <c r="AT458" s="114">
        <f t="shared" si="40"/>
        <v>11011168.195648074</v>
      </c>
      <c r="AU458" s="114">
        <f t="shared" si="40"/>
        <v>5753256.01792276</v>
      </c>
      <c r="AV458" s="114">
        <f t="shared" si="40"/>
        <v>2186566.7692196122</v>
      </c>
      <c r="AW458" s="114">
        <f t="shared" si="40"/>
        <v>8597731.3124887552</v>
      </c>
      <c r="AX458" s="114">
        <f t="shared" si="40"/>
        <v>517896316.47041136</v>
      </c>
      <c r="AY458" s="114">
        <f t="shared" si="40"/>
        <v>15280686.886484403</v>
      </c>
      <c r="AZ458" s="114">
        <f t="shared" si="40"/>
        <v>17270518.392672062</v>
      </c>
      <c r="BA458" s="114">
        <f t="shared" si="40"/>
        <v>27625073.447575033</v>
      </c>
      <c r="BB458" s="114">
        <f t="shared" si="40"/>
        <v>39679520.563430421</v>
      </c>
      <c r="BC458" s="114">
        <f t="shared" si="40"/>
        <v>17573279.128518943</v>
      </c>
      <c r="BD458" s="114">
        <f t="shared" si="40"/>
        <v>66037179.489529669</v>
      </c>
      <c r="BE458" s="114">
        <f t="shared" si="40"/>
        <v>74543861.9561923</v>
      </c>
      <c r="BF458" s="114">
        <f t="shared" si="40"/>
        <v>20433605.819420706</v>
      </c>
      <c r="BG458" s="114">
        <f t="shared" si="40"/>
        <v>6298149.6078825863</v>
      </c>
      <c r="BH458" s="114">
        <f t="shared" si="40"/>
        <v>3393035.416900442</v>
      </c>
      <c r="BI458" s="114">
        <f t="shared" si="40"/>
        <v>444293623.13128829</v>
      </c>
      <c r="BJ458" s="114">
        <f t="shared" si="40"/>
        <v>124378170.16339977</v>
      </c>
      <c r="BK458" s="114">
        <f t="shared" si="40"/>
        <v>14085558.304463129</v>
      </c>
      <c r="BL458" s="114">
        <f t="shared" si="40"/>
        <v>7635661.8876174204</v>
      </c>
      <c r="BM458" s="114">
        <f t="shared" si="40"/>
        <v>6061939.0867359815</v>
      </c>
      <c r="BN458" s="114">
        <f t="shared" si="40"/>
        <v>16890854.590305239</v>
      </c>
      <c r="BO458" s="114">
        <f t="shared" si="40"/>
        <v>7299614.5778485741</v>
      </c>
      <c r="BP458" s="114">
        <f t="shared" ref="BP458:BY458" si="41">SUM(BP447/BP448*BP453)</f>
        <v>332891209.00295615</v>
      </c>
      <c r="BQ458" s="114">
        <f t="shared" si="41"/>
        <v>13826706.048029708</v>
      </c>
      <c r="BR458" s="114">
        <f t="shared" si="41"/>
        <v>16960579.410894495</v>
      </c>
      <c r="BS458" s="114">
        <f t="shared" si="41"/>
        <v>25775627.396078981</v>
      </c>
      <c r="BT458" s="114">
        <f t="shared" si="41"/>
        <v>21375323.531063773</v>
      </c>
      <c r="BU458" s="114">
        <f t="shared" si="41"/>
        <v>89982154.503245071</v>
      </c>
      <c r="BV458" s="114">
        <f t="shared" si="41"/>
        <v>15688588.563953098</v>
      </c>
      <c r="BW458" s="114">
        <f t="shared" si="41"/>
        <v>9793702.3105357178</v>
      </c>
      <c r="BX458" s="114">
        <f t="shared" si="41"/>
        <v>7698065.7337650377</v>
      </c>
      <c r="BY458" s="114">
        <f t="shared" si="41"/>
        <v>6895416290.1933603</v>
      </c>
    </row>
    <row r="459" spans="2:77" ht="22.45" thickBot="1" x14ac:dyDescent="0.25">
      <c r="B459" s="101"/>
      <c r="C459" s="115" t="s">
        <v>1083</v>
      </c>
      <c r="D459" s="116">
        <f t="shared" ref="D459:BO459" si="42">SUM(D457:D458)</f>
        <v>851655340.82999992</v>
      </c>
      <c r="E459" s="116">
        <f t="shared" si="42"/>
        <v>203537122.67000002</v>
      </c>
      <c r="F459" s="116">
        <f t="shared" si="42"/>
        <v>328710951.82999992</v>
      </c>
      <c r="G459" s="116">
        <f t="shared" si="42"/>
        <v>109153513.24999999</v>
      </c>
      <c r="H459" s="116">
        <f t="shared" si="42"/>
        <v>86166437.620000005</v>
      </c>
      <c r="I459" s="116">
        <f t="shared" si="42"/>
        <v>37255800.129999995</v>
      </c>
      <c r="J459" s="116">
        <f t="shared" si="42"/>
        <v>1601983564.8400002</v>
      </c>
      <c r="K459" s="116">
        <f t="shared" si="42"/>
        <v>190531916.45000002</v>
      </c>
      <c r="L459" s="116">
        <f t="shared" si="42"/>
        <v>52101741.769999996</v>
      </c>
      <c r="M459" s="116">
        <f t="shared" si="42"/>
        <v>493213127.60000002</v>
      </c>
      <c r="N459" s="116">
        <f t="shared" si="42"/>
        <v>48131355.589999989</v>
      </c>
      <c r="O459" s="116">
        <f t="shared" si="42"/>
        <v>128842153.79999998</v>
      </c>
      <c r="P459" s="116">
        <f t="shared" si="42"/>
        <v>276792285.27999997</v>
      </c>
      <c r="Q459" s="116">
        <f t="shared" si="42"/>
        <v>246885494.69999999</v>
      </c>
      <c r="R459" s="116">
        <f t="shared" si="42"/>
        <v>23649912.369999997</v>
      </c>
      <c r="S459" s="116">
        <f t="shared" si="42"/>
        <v>92700411.599400014</v>
      </c>
      <c r="T459" s="116">
        <f t="shared" si="42"/>
        <v>71058288.790000007</v>
      </c>
      <c r="U459" s="116">
        <f t="shared" si="42"/>
        <v>49996239.907999992</v>
      </c>
      <c r="V459" s="116">
        <f t="shared" si="42"/>
        <v>1064519096.1800001</v>
      </c>
      <c r="W459" s="116">
        <f t="shared" si="42"/>
        <v>214706615.04999995</v>
      </c>
      <c r="X459" s="116">
        <f t="shared" si="42"/>
        <v>94607971.730000019</v>
      </c>
      <c r="Y459" s="116">
        <f t="shared" si="42"/>
        <v>260631541.99999994</v>
      </c>
      <c r="Z459" s="116">
        <f t="shared" si="42"/>
        <v>65341053.520000011</v>
      </c>
      <c r="AA459" s="116">
        <f t="shared" si="42"/>
        <v>79413057.600000009</v>
      </c>
      <c r="AB459" s="116">
        <f t="shared" si="42"/>
        <v>95372491.210000008</v>
      </c>
      <c r="AC459" s="116">
        <f t="shared" si="42"/>
        <v>40595823.649999999</v>
      </c>
      <c r="AD459" s="116">
        <f t="shared" si="42"/>
        <v>39829331.010000005</v>
      </c>
      <c r="AE459" s="116">
        <f t="shared" si="42"/>
        <v>1240704642.2600002</v>
      </c>
      <c r="AF459" s="116">
        <f t="shared" si="42"/>
        <v>64739298.960000001</v>
      </c>
      <c r="AG459" s="116">
        <f t="shared" si="42"/>
        <v>36616711.449999988</v>
      </c>
      <c r="AH459" s="116">
        <f t="shared" si="42"/>
        <v>40672768.390000008</v>
      </c>
      <c r="AI459" s="116">
        <f t="shared" si="42"/>
        <v>37412503.850000009</v>
      </c>
      <c r="AJ459" s="116">
        <f t="shared" si="42"/>
        <v>68792486.879999995</v>
      </c>
      <c r="AK459" s="116">
        <f t="shared" si="42"/>
        <v>50718514.240000002</v>
      </c>
      <c r="AL459" s="116">
        <f t="shared" si="42"/>
        <v>50869028.549999997</v>
      </c>
      <c r="AM459" s="116">
        <f t="shared" si="42"/>
        <v>88481706.349999979</v>
      </c>
      <c r="AN459" s="116">
        <f t="shared" si="42"/>
        <v>44743825.409999996</v>
      </c>
      <c r="AO459" s="116">
        <f t="shared" si="42"/>
        <v>47116855.219999999</v>
      </c>
      <c r="AP459" s="116">
        <f t="shared" si="42"/>
        <v>44474600.769999988</v>
      </c>
      <c r="AQ459" s="116">
        <f t="shared" si="42"/>
        <v>401485092.51999998</v>
      </c>
      <c r="AR459" s="116">
        <f t="shared" si="42"/>
        <v>51530061.380000003</v>
      </c>
      <c r="AS459" s="116">
        <f t="shared" si="42"/>
        <v>46936362.859999999</v>
      </c>
      <c r="AT459" s="116">
        <f t="shared" si="42"/>
        <v>49938082.640000008</v>
      </c>
      <c r="AU459" s="116">
        <f t="shared" si="42"/>
        <v>40735403.019999996</v>
      </c>
      <c r="AV459" s="116">
        <f t="shared" si="42"/>
        <v>17640271.550000001</v>
      </c>
      <c r="AW459" s="116">
        <f t="shared" si="42"/>
        <v>30033892.5</v>
      </c>
      <c r="AX459" s="116">
        <f t="shared" si="42"/>
        <v>815723752.10999978</v>
      </c>
      <c r="AY459" s="116">
        <f t="shared" si="42"/>
        <v>66471234.020000011</v>
      </c>
      <c r="AZ459" s="116">
        <f t="shared" si="42"/>
        <v>70476598.340000018</v>
      </c>
      <c r="BA459" s="116">
        <f t="shared" si="42"/>
        <v>100430651.72</v>
      </c>
      <c r="BB459" s="116">
        <f t="shared" si="42"/>
        <v>96833716.5</v>
      </c>
      <c r="BC459" s="116">
        <f t="shared" si="42"/>
        <v>75072954.209999993</v>
      </c>
      <c r="BD459" s="116">
        <f t="shared" si="42"/>
        <v>138076361.32890001</v>
      </c>
      <c r="BE459" s="116">
        <f t="shared" si="42"/>
        <v>128216239.66</v>
      </c>
      <c r="BF459" s="116">
        <f t="shared" si="42"/>
        <v>68900042.150000006</v>
      </c>
      <c r="BG459" s="116">
        <f t="shared" si="42"/>
        <v>26829476.680000003</v>
      </c>
      <c r="BH459" s="116">
        <f t="shared" si="42"/>
        <v>18915531.699999999</v>
      </c>
      <c r="BI459" s="116">
        <f t="shared" si="42"/>
        <v>747285256.1400001</v>
      </c>
      <c r="BJ459" s="116">
        <f t="shared" si="42"/>
        <v>259175314.17000002</v>
      </c>
      <c r="BK459" s="116">
        <f t="shared" si="42"/>
        <v>56621755.640000015</v>
      </c>
      <c r="BL459" s="116">
        <f t="shared" si="42"/>
        <v>37783666.74400001</v>
      </c>
      <c r="BM459" s="116">
        <f t="shared" si="42"/>
        <v>53447162.829999998</v>
      </c>
      <c r="BN459" s="116">
        <f t="shared" si="42"/>
        <v>82113373.060000002</v>
      </c>
      <c r="BO459" s="116">
        <f t="shared" si="42"/>
        <v>35868660.180000007</v>
      </c>
      <c r="BP459" s="116">
        <f t="shared" ref="BP459:BY459" si="43">SUM(BP457:BP458)</f>
        <v>502678116.11000001</v>
      </c>
      <c r="BQ459" s="116">
        <f t="shared" si="43"/>
        <v>44979171.680000015</v>
      </c>
      <c r="BR459" s="116">
        <f t="shared" si="43"/>
        <v>52046194.770000011</v>
      </c>
      <c r="BS459" s="116">
        <f t="shared" si="43"/>
        <v>87629168.659999996</v>
      </c>
      <c r="BT459" s="116">
        <f t="shared" si="43"/>
        <v>78784709.090000004</v>
      </c>
      <c r="BU459" s="116">
        <f t="shared" si="43"/>
        <v>193971559.49000001</v>
      </c>
      <c r="BV459" s="116">
        <f t="shared" si="43"/>
        <v>54267926.61999999</v>
      </c>
      <c r="BW459" s="116">
        <f t="shared" si="43"/>
        <v>31322735.419999998</v>
      </c>
      <c r="BX459" s="116">
        <f t="shared" si="43"/>
        <v>28730975.530000001</v>
      </c>
      <c r="BY459" s="116">
        <f t="shared" si="43"/>
        <v>10258118066.945198</v>
      </c>
    </row>
    <row r="460" spans="2:77" ht="22.45" thickTop="1" x14ac:dyDescent="0.2"/>
    <row r="463" spans="2:77" x14ac:dyDescent="0.2">
      <c r="C463" s="41" t="s">
        <v>1084</v>
      </c>
      <c r="D463" s="118">
        <f t="shared" ref="D463:BO463" si="44">SUM(D444-D452)</f>
        <v>838248686.94999993</v>
      </c>
      <c r="E463" s="118">
        <f t="shared" si="44"/>
        <v>196963481.64000002</v>
      </c>
      <c r="F463" s="118">
        <f t="shared" si="44"/>
        <v>328609045.40999997</v>
      </c>
      <c r="G463" s="118">
        <f t="shared" si="44"/>
        <v>114621744.71000001</v>
      </c>
      <c r="H463" s="118">
        <f t="shared" si="44"/>
        <v>95292845.509999976</v>
      </c>
      <c r="I463" s="118">
        <f t="shared" si="44"/>
        <v>38857689.159999996</v>
      </c>
      <c r="J463" s="118">
        <f t="shared" si="44"/>
        <v>2142904619.3400004</v>
      </c>
      <c r="K463" s="118">
        <f t="shared" si="44"/>
        <v>185152149.68000004</v>
      </c>
      <c r="L463" s="118">
        <f t="shared" si="44"/>
        <v>48777911.169999994</v>
      </c>
      <c r="M463" s="118">
        <f t="shared" si="44"/>
        <v>476809600.37</v>
      </c>
      <c r="N463" s="118">
        <f t="shared" si="44"/>
        <v>49239984.399999999</v>
      </c>
      <c r="O463" s="118">
        <f t="shared" si="44"/>
        <v>129802574.59999999</v>
      </c>
      <c r="P463" s="118">
        <f t="shared" si="44"/>
        <v>268848002.93000001</v>
      </c>
      <c r="Q463" s="118">
        <f t="shared" si="44"/>
        <v>237483818.89999998</v>
      </c>
      <c r="R463" s="118">
        <f t="shared" si="44"/>
        <v>22595793.879999995</v>
      </c>
      <c r="S463" s="118">
        <f t="shared" si="44"/>
        <v>96638667.030000001</v>
      </c>
      <c r="T463" s="118">
        <f t="shared" si="44"/>
        <v>74301603.87000002</v>
      </c>
      <c r="U463" s="118">
        <f t="shared" si="44"/>
        <v>49341347.338</v>
      </c>
      <c r="V463" s="118">
        <f t="shared" si="44"/>
        <v>992755265.08999991</v>
      </c>
      <c r="W463" s="118">
        <f t="shared" si="44"/>
        <v>203339511.38</v>
      </c>
      <c r="X463" s="118">
        <f t="shared" si="44"/>
        <v>89679376.160000011</v>
      </c>
      <c r="Y463" s="118">
        <f t="shared" si="44"/>
        <v>251531492.47999996</v>
      </c>
      <c r="Z463" s="118">
        <f t="shared" si="44"/>
        <v>67876587.060000002</v>
      </c>
      <c r="AA463" s="118">
        <f t="shared" si="44"/>
        <v>84495015.929999992</v>
      </c>
      <c r="AB463" s="118">
        <f t="shared" si="44"/>
        <v>96321875.479999974</v>
      </c>
      <c r="AC463" s="118">
        <f t="shared" si="44"/>
        <v>43008926.880000003</v>
      </c>
      <c r="AD463" s="118">
        <f t="shared" si="44"/>
        <v>41526787.790000007</v>
      </c>
      <c r="AE463" s="118">
        <f t="shared" si="44"/>
        <v>1275594151.1399996</v>
      </c>
      <c r="AF463" s="118">
        <f t="shared" si="44"/>
        <v>74468569.459999993</v>
      </c>
      <c r="AG463" s="118">
        <f t="shared" si="44"/>
        <v>45241505.500000007</v>
      </c>
      <c r="AH463" s="118">
        <f t="shared" si="44"/>
        <v>45183737.480000012</v>
      </c>
      <c r="AI463" s="118">
        <f t="shared" si="44"/>
        <v>41057447.939999998</v>
      </c>
      <c r="AJ463" s="118">
        <f t="shared" si="44"/>
        <v>76262268.879999995</v>
      </c>
      <c r="AK463" s="118">
        <f t="shared" si="44"/>
        <v>58119543.269999996</v>
      </c>
      <c r="AL463" s="118">
        <f t="shared" si="44"/>
        <v>55294639.359999999</v>
      </c>
      <c r="AM463" s="118">
        <f t="shared" si="44"/>
        <v>95034785.63000001</v>
      </c>
      <c r="AN463" s="118">
        <f t="shared" si="44"/>
        <v>50332505.459999993</v>
      </c>
      <c r="AO463" s="118">
        <f t="shared" si="44"/>
        <v>54017537.240000002</v>
      </c>
      <c r="AP463" s="118">
        <f t="shared" si="44"/>
        <v>49585809.57</v>
      </c>
      <c r="AQ463" s="118">
        <f t="shared" si="44"/>
        <v>386828258.98000002</v>
      </c>
      <c r="AR463" s="118">
        <f t="shared" si="44"/>
        <v>53805719.829999998</v>
      </c>
      <c r="AS463" s="118">
        <f t="shared" si="44"/>
        <v>53545261.450000003</v>
      </c>
      <c r="AT463" s="118">
        <f t="shared" si="44"/>
        <v>53332091.460000016</v>
      </c>
      <c r="AU463" s="118">
        <f t="shared" si="44"/>
        <v>45452597.729999997</v>
      </c>
      <c r="AV463" s="118">
        <f t="shared" si="44"/>
        <v>17599185.220000003</v>
      </c>
      <c r="AW463" s="118">
        <f t="shared" si="44"/>
        <v>29850011.230000004</v>
      </c>
      <c r="AX463" s="118">
        <f t="shared" si="44"/>
        <v>1164018786.8199999</v>
      </c>
      <c r="AY463" s="118">
        <f t="shared" si="44"/>
        <v>63875266.780000009</v>
      </c>
      <c r="AZ463" s="118">
        <f t="shared" si="44"/>
        <v>72575387.38000001</v>
      </c>
      <c r="BA463" s="118">
        <f t="shared" si="44"/>
        <v>105161456.59999999</v>
      </c>
      <c r="BB463" s="118">
        <f t="shared" si="44"/>
        <v>101428230.09999998</v>
      </c>
      <c r="BC463" s="118">
        <f t="shared" si="44"/>
        <v>76442636.020000011</v>
      </c>
      <c r="BD463" s="118">
        <f t="shared" si="44"/>
        <v>131738523.59909999</v>
      </c>
      <c r="BE463" s="118">
        <f t="shared" si="44"/>
        <v>126982717.30000001</v>
      </c>
      <c r="BF463" s="118">
        <f t="shared" si="44"/>
        <v>70927407.75</v>
      </c>
      <c r="BG463" s="118">
        <f t="shared" si="44"/>
        <v>27917725.889999997</v>
      </c>
      <c r="BH463" s="118">
        <f t="shared" si="44"/>
        <v>19401099.009999998</v>
      </c>
      <c r="BI463" s="118">
        <f t="shared" si="44"/>
        <v>961443624.46000004</v>
      </c>
      <c r="BJ463" s="118">
        <f t="shared" si="44"/>
        <v>253056356.06</v>
      </c>
      <c r="BK463" s="118">
        <f t="shared" si="44"/>
        <v>59784216.710000008</v>
      </c>
      <c r="BL463" s="118">
        <f t="shared" si="44"/>
        <v>42165489.564000003</v>
      </c>
      <c r="BM463" s="118">
        <f t="shared" si="44"/>
        <v>61748717.560000002</v>
      </c>
      <c r="BN463" s="118">
        <f t="shared" si="44"/>
        <v>88813430.329999998</v>
      </c>
      <c r="BO463" s="118">
        <f t="shared" si="44"/>
        <v>37376554.989999995</v>
      </c>
      <c r="BP463" s="118">
        <f t="shared" ref="BP463:BY463" si="45">SUM(BP444-BP452)</f>
        <v>493405034.03999996</v>
      </c>
      <c r="BQ463" s="118">
        <f t="shared" si="45"/>
        <v>45800719.920000009</v>
      </c>
      <c r="BR463" s="118">
        <f t="shared" si="45"/>
        <v>52930498.569999993</v>
      </c>
      <c r="BS463" s="118">
        <f t="shared" si="45"/>
        <v>87271807.859999999</v>
      </c>
      <c r="BT463" s="118">
        <f t="shared" si="45"/>
        <v>92679389.5</v>
      </c>
      <c r="BU463" s="118">
        <f t="shared" si="45"/>
        <v>191807264</v>
      </c>
      <c r="BV463" s="118">
        <f t="shared" si="45"/>
        <v>56255080.410000004</v>
      </c>
      <c r="BW463" s="118">
        <f t="shared" si="45"/>
        <v>33124153.309999991</v>
      </c>
      <c r="BX463" s="118">
        <f t="shared" si="45"/>
        <v>27140113.380000003</v>
      </c>
      <c r="BY463" s="118">
        <f t="shared" si="45"/>
        <v>10615586545.599598</v>
      </c>
    </row>
  </sheetData>
  <protectedRanges>
    <protectedRange sqref="D29:BX29 D47:BX47 D129:BX129 D180:BX180 D244:BX244 D439:BX439" name="ช่วง1"/>
  </protectedRanges>
  <mergeCells count="18">
    <mergeCell ref="A244:C244"/>
    <mergeCell ref="A439:C439"/>
    <mergeCell ref="BP2:BX2"/>
    <mergeCell ref="B3:B4"/>
    <mergeCell ref="C3:C4"/>
    <mergeCell ref="A47:C47"/>
    <mergeCell ref="A129:C129"/>
    <mergeCell ref="A180:C180"/>
    <mergeCell ref="A1:BX1"/>
    <mergeCell ref="A2:A4"/>
    <mergeCell ref="B2:C2"/>
    <mergeCell ref="D2:I2"/>
    <mergeCell ref="J2:U2"/>
    <mergeCell ref="V2:AD2"/>
    <mergeCell ref="AE2:AP2"/>
    <mergeCell ref="AQ2:AW2"/>
    <mergeCell ref="AX2:BH2"/>
    <mergeCell ref="BI2:BO2"/>
  </mergeCells>
  <pageMargins left="0.19685039370078741" right="0.19685039370078741" top="0.31496062992125984" bottom="0.35433070866141736" header="0.31496062992125984" footer="0.15748031496062992"/>
  <pageSetup paperSize="9" scale="83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D19FA-6884-4912-8A90-77C1BC483504}">
  <sheetPr>
    <tabColor theme="9"/>
  </sheetPr>
  <dimension ref="A1:U25"/>
  <sheetViews>
    <sheetView zoomScale="80" zoomScaleNormal="80" workbookViewId="0">
      <selection activeCell="I20" sqref="I20"/>
    </sheetView>
  </sheetViews>
  <sheetFormatPr defaultColWidth="9" defaultRowHeight="25.15" x14ac:dyDescent="0.65"/>
  <cols>
    <col min="1" max="1" width="13" style="2" bestFit="1" customWidth="1"/>
    <col min="2" max="2" width="21" style="2" customWidth="1"/>
    <col min="3" max="3" width="14.33203125" style="2" customWidth="1"/>
    <col min="4" max="4" width="11.21875" style="3" customWidth="1"/>
    <col min="5" max="5" width="11.33203125" style="2" customWidth="1"/>
    <col min="6" max="6" width="11.44140625" style="2" customWidth="1"/>
    <col min="7" max="7" width="14.33203125" style="2" bestFit="1" customWidth="1"/>
    <col min="8" max="8" width="10.88671875" style="4" bestFit="1" customWidth="1"/>
    <col min="9" max="9" width="9.88671875" style="2" bestFit="1" customWidth="1"/>
    <col min="10" max="10" width="11" style="2" customWidth="1"/>
    <col min="11" max="11" width="7.33203125" style="2" customWidth="1"/>
    <col min="12" max="12" width="6.77734375" style="2" customWidth="1"/>
    <col min="13" max="13" width="7.109375" style="2" customWidth="1"/>
    <col min="14" max="16384" width="9" style="2"/>
  </cols>
  <sheetData>
    <row r="1" spans="1:21" x14ac:dyDescent="0.6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1"/>
      <c r="O1" s="1"/>
      <c r="P1" s="1"/>
      <c r="Q1" s="1"/>
      <c r="R1" s="1"/>
      <c r="S1" s="1"/>
      <c r="T1" s="1"/>
      <c r="U1" s="1"/>
    </row>
    <row r="2" spans="1:21" s="1" customFormat="1" x14ac:dyDescent="0.6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21" s="1" customFormat="1" x14ac:dyDescent="0.6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21" s="1" customFormat="1" ht="19.55" customHeight="1" x14ac:dyDescent="0.65">
      <c r="A4" s="2"/>
      <c r="B4" s="2"/>
      <c r="C4" s="2"/>
      <c r="D4" s="3"/>
      <c r="E4" s="2"/>
      <c r="F4" s="2"/>
      <c r="G4" s="2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25.5" customHeight="1" x14ac:dyDescent="0.65">
      <c r="A5" s="39" t="s">
        <v>3</v>
      </c>
      <c r="B5" s="39" t="s">
        <v>4</v>
      </c>
      <c r="C5" s="39" t="s">
        <v>5</v>
      </c>
      <c r="D5" s="39"/>
      <c r="E5" s="39"/>
      <c r="F5" s="39"/>
      <c r="G5" s="39" t="s">
        <v>6</v>
      </c>
      <c r="H5" s="39"/>
      <c r="I5" s="39"/>
      <c r="J5" s="39"/>
      <c r="K5" s="39" t="s">
        <v>7</v>
      </c>
      <c r="L5" s="39"/>
      <c r="M5" s="39"/>
      <c r="N5" s="1"/>
      <c r="O5" s="1"/>
      <c r="P5" s="1"/>
      <c r="Q5" s="1"/>
      <c r="R5" s="1"/>
      <c r="S5" s="1"/>
      <c r="T5" s="1"/>
      <c r="U5" s="1"/>
    </row>
    <row r="6" spans="1:21" ht="52.5" customHeight="1" x14ac:dyDescent="0.65">
      <c r="A6" s="39"/>
      <c r="B6" s="39"/>
      <c r="C6" s="5" t="s">
        <v>8</v>
      </c>
      <c r="D6" s="6" t="s">
        <v>9</v>
      </c>
      <c r="E6" s="5" t="s">
        <v>10</v>
      </c>
      <c r="F6" s="7" t="s">
        <v>11</v>
      </c>
      <c r="G6" s="5" t="s">
        <v>12</v>
      </c>
      <c r="H6" s="8" t="s">
        <v>13</v>
      </c>
      <c r="I6" s="5" t="s">
        <v>10</v>
      </c>
      <c r="J6" s="7" t="s">
        <v>14</v>
      </c>
      <c r="K6" s="5" t="s">
        <v>15</v>
      </c>
      <c r="L6" s="5" t="s">
        <v>16</v>
      </c>
      <c r="M6" s="5" t="s">
        <v>17</v>
      </c>
      <c r="N6" s="1"/>
      <c r="O6" s="1"/>
      <c r="P6" s="1"/>
      <c r="Q6" s="1"/>
      <c r="R6" s="1"/>
      <c r="S6" s="1"/>
      <c r="T6" s="1"/>
      <c r="U6" s="1"/>
    </row>
    <row r="7" spans="1:21" x14ac:dyDescent="0.65">
      <c r="A7" s="9" t="s">
        <v>18</v>
      </c>
      <c r="B7" s="9" t="s">
        <v>19</v>
      </c>
      <c r="C7" s="10">
        <v>332891209</v>
      </c>
      <c r="D7" s="11">
        <v>24756.33</v>
      </c>
      <c r="E7" s="12">
        <v>16509.34</v>
      </c>
      <c r="F7" s="13">
        <f>C7/D7</f>
        <v>13446.710760439853</v>
      </c>
      <c r="G7" s="11">
        <v>169786907.11000001</v>
      </c>
      <c r="H7" s="11">
        <v>225039</v>
      </c>
      <c r="I7" s="14">
        <v>995.49</v>
      </c>
      <c r="J7" s="13">
        <f>G7/H7</f>
        <v>754.4776999097935</v>
      </c>
      <c r="K7" s="15" t="str">
        <f>IF(F7&lt;E7,"ผ่าน","ไม่ผ่าน")</f>
        <v>ผ่าน</v>
      </c>
      <c r="L7" s="15" t="str">
        <f>IF(J7&lt;I7,"ผ่าน","ไม่ผ่าน")</f>
        <v>ผ่าน</v>
      </c>
      <c r="M7" s="15" t="str">
        <f>IF(AND(F7&lt;E7,J7&lt;I7),"ผ่าน","ไม่ผ่าน")</f>
        <v>ผ่าน</v>
      </c>
    </row>
    <row r="8" spans="1:21" x14ac:dyDescent="0.65">
      <c r="A8" s="9" t="s">
        <v>20</v>
      </c>
      <c r="B8" s="9" t="s">
        <v>21</v>
      </c>
      <c r="C8" s="10">
        <v>13825233.98</v>
      </c>
      <c r="D8" s="11">
        <v>863.9</v>
      </c>
      <c r="E8" s="12">
        <v>21024.81</v>
      </c>
      <c r="F8" s="13">
        <f t="shared" ref="F8:F15" si="0">C8/D8</f>
        <v>16003.280449126058</v>
      </c>
      <c r="G8" s="11">
        <v>31153937.699999999</v>
      </c>
      <c r="H8" s="11">
        <v>44557</v>
      </c>
      <c r="I8" s="14">
        <v>884.79</v>
      </c>
      <c r="J8" s="13">
        <f t="shared" ref="J8:J15" si="1">G8/H8</f>
        <v>699.19289225037596</v>
      </c>
      <c r="K8" s="15" t="str">
        <f t="shared" ref="K8:K15" si="2">IF(F8&lt;E8,"ผ่าน","ไม่ผ่าน")</f>
        <v>ผ่าน</v>
      </c>
      <c r="L8" s="15" t="str">
        <f t="shared" ref="L8:L15" si="3">IF(J8&lt;I8,"ผ่าน","ไม่ผ่าน")</f>
        <v>ผ่าน</v>
      </c>
      <c r="M8" s="15" t="str">
        <f t="shared" ref="M8:M15" si="4">IF(AND(F8&lt;E8,J8&lt;I8),"ผ่าน","ไม่ผ่าน")</f>
        <v>ผ่าน</v>
      </c>
    </row>
    <row r="9" spans="1:21" x14ac:dyDescent="0.65">
      <c r="A9" s="9" t="s">
        <v>22</v>
      </c>
      <c r="B9" s="9" t="s">
        <v>23</v>
      </c>
      <c r="C9" s="10">
        <v>16848366.809999999</v>
      </c>
      <c r="D9" s="16">
        <v>1069.43</v>
      </c>
      <c r="E9" s="17">
        <v>19399.25</v>
      </c>
      <c r="F9" s="13">
        <f t="shared" si="0"/>
        <v>15754.529805597373</v>
      </c>
      <c r="G9" s="16">
        <v>35197827.960000001</v>
      </c>
      <c r="H9" s="16">
        <v>47061</v>
      </c>
      <c r="I9" s="14">
        <v>820.77</v>
      </c>
      <c r="J9" s="13">
        <f t="shared" si="1"/>
        <v>747.91925288455411</v>
      </c>
      <c r="K9" s="15" t="str">
        <f t="shared" si="2"/>
        <v>ผ่าน</v>
      </c>
      <c r="L9" s="15" t="str">
        <f t="shared" si="3"/>
        <v>ผ่าน</v>
      </c>
      <c r="M9" s="15" t="str">
        <f t="shared" si="4"/>
        <v>ผ่าน</v>
      </c>
      <c r="P9" s="3"/>
    </row>
    <row r="10" spans="1:21" x14ac:dyDescent="0.65">
      <c r="A10" s="9" t="s">
        <v>24</v>
      </c>
      <c r="B10" s="9" t="s">
        <v>23</v>
      </c>
      <c r="C10" s="10">
        <v>25775627.399999999</v>
      </c>
      <c r="D10" s="11">
        <v>1489.72</v>
      </c>
      <c r="E10" s="17">
        <v>19399.25</v>
      </c>
      <c r="F10" s="13">
        <f t="shared" si="0"/>
        <v>17302.330236554521</v>
      </c>
      <c r="G10" s="11">
        <v>61853541.259999998</v>
      </c>
      <c r="H10" s="11">
        <v>81099</v>
      </c>
      <c r="I10" s="14">
        <v>820.77</v>
      </c>
      <c r="J10" s="13">
        <f t="shared" si="1"/>
        <v>762.69178732166858</v>
      </c>
      <c r="K10" s="15" t="str">
        <f t="shared" si="2"/>
        <v>ผ่าน</v>
      </c>
      <c r="L10" s="15" t="str">
        <f t="shared" si="3"/>
        <v>ผ่าน</v>
      </c>
      <c r="M10" s="15" t="str">
        <f t="shared" si="4"/>
        <v>ผ่าน</v>
      </c>
    </row>
    <row r="11" spans="1:21" x14ac:dyDescent="0.65">
      <c r="A11" s="9" t="s">
        <v>25</v>
      </c>
      <c r="B11" s="9" t="s">
        <v>23</v>
      </c>
      <c r="C11" s="10">
        <v>21372775.969999999</v>
      </c>
      <c r="D11" s="11">
        <v>1978.24</v>
      </c>
      <c r="E11" s="17">
        <v>19399.25</v>
      </c>
      <c r="F11" s="13">
        <f t="shared" si="0"/>
        <v>10803.934795575864</v>
      </c>
      <c r="G11" s="16">
        <v>57411933.119999997</v>
      </c>
      <c r="H11" s="16">
        <v>107158</v>
      </c>
      <c r="I11" s="14">
        <v>820.77</v>
      </c>
      <c r="J11" s="13">
        <f t="shared" si="1"/>
        <v>535.76898710315606</v>
      </c>
      <c r="K11" s="15" t="str">
        <f t="shared" si="2"/>
        <v>ผ่าน</v>
      </c>
      <c r="L11" s="15" t="str">
        <f t="shared" si="3"/>
        <v>ผ่าน</v>
      </c>
      <c r="M11" s="15" t="str">
        <f t="shared" si="4"/>
        <v>ผ่าน</v>
      </c>
    </row>
    <row r="12" spans="1:21" x14ac:dyDescent="0.65">
      <c r="A12" s="9" t="s">
        <v>26</v>
      </c>
      <c r="B12" s="9" t="s">
        <v>27</v>
      </c>
      <c r="C12" s="10">
        <v>89981838.689999998</v>
      </c>
      <c r="D12" s="16">
        <v>3466.23</v>
      </c>
      <c r="E12" s="17">
        <v>23210.85</v>
      </c>
      <c r="F12" s="13">
        <f t="shared" si="0"/>
        <v>25959.569529431112</v>
      </c>
      <c r="G12" s="16">
        <v>103989720.8</v>
      </c>
      <c r="H12" s="16">
        <v>138128</v>
      </c>
      <c r="I12" s="14">
        <v>978.68</v>
      </c>
      <c r="J12" s="13">
        <f t="shared" si="1"/>
        <v>752.85040542105867</v>
      </c>
      <c r="K12" s="15" t="str">
        <f t="shared" si="2"/>
        <v>ไม่ผ่าน</v>
      </c>
      <c r="L12" s="15" t="str">
        <f t="shared" si="3"/>
        <v>ผ่าน</v>
      </c>
      <c r="M12" s="15" t="str">
        <f t="shared" si="4"/>
        <v>ไม่ผ่าน</v>
      </c>
    </row>
    <row r="13" spans="1:21" x14ac:dyDescent="0.65">
      <c r="A13" s="9" t="s">
        <v>28</v>
      </c>
      <c r="B13" s="9" t="s">
        <v>23</v>
      </c>
      <c r="C13" s="10">
        <v>15688588.560000001</v>
      </c>
      <c r="D13" s="16">
        <v>900.82</v>
      </c>
      <c r="E13" s="17">
        <v>19399.25</v>
      </c>
      <c r="F13" s="13">
        <f t="shared" si="0"/>
        <v>17415.897249172976</v>
      </c>
      <c r="G13" s="16">
        <v>38579338.060000002</v>
      </c>
      <c r="H13" s="16">
        <v>56440</v>
      </c>
      <c r="I13" s="14">
        <v>820.77</v>
      </c>
      <c r="J13" s="13">
        <f t="shared" si="1"/>
        <v>683.54603224663367</v>
      </c>
      <c r="K13" s="15" t="str">
        <f t="shared" si="2"/>
        <v>ผ่าน</v>
      </c>
      <c r="L13" s="15" t="str">
        <f t="shared" si="3"/>
        <v>ผ่าน</v>
      </c>
      <c r="M13" s="15" t="str">
        <f t="shared" si="4"/>
        <v>ผ่าน</v>
      </c>
    </row>
    <row r="14" spans="1:21" x14ac:dyDescent="0.65">
      <c r="A14" s="9" t="s">
        <v>29</v>
      </c>
      <c r="B14" s="9" t="s">
        <v>30</v>
      </c>
      <c r="C14" s="10">
        <v>9793702.3100000005</v>
      </c>
      <c r="D14" s="16">
        <v>488.56</v>
      </c>
      <c r="E14" s="17">
        <v>19956.77</v>
      </c>
      <c r="F14" s="13">
        <f t="shared" si="0"/>
        <v>20046.058437039464</v>
      </c>
      <c r="G14" s="16">
        <v>21529033.109999999</v>
      </c>
      <c r="H14" s="16">
        <v>34423</v>
      </c>
      <c r="I14" s="14">
        <v>842.56</v>
      </c>
      <c r="J14" s="13">
        <f t="shared" si="1"/>
        <v>625.42582314150422</v>
      </c>
      <c r="K14" s="15" t="str">
        <f t="shared" si="2"/>
        <v>ไม่ผ่าน</v>
      </c>
      <c r="L14" s="15" t="str">
        <f t="shared" si="3"/>
        <v>ผ่าน</v>
      </c>
      <c r="M14" s="15" t="str">
        <f t="shared" si="4"/>
        <v>ไม่ผ่าน</v>
      </c>
    </row>
    <row r="15" spans="1:21" x14ac:dyDescent="0.65">
      <c r="A15" s="9" t="s">
        <v>31</v>
      </c>
      <c r="B15" s="9" t="s">
        <v>32</v>
      </c>
      <c r="C15" s="10">
        <v>7698065.7300000004</v>
      </c>
      <c r="D15" s="16">
        <v>573.13</v>
      </c>
      <c r="E15" s="17">
        <v>19552.59</v>
      </c>
      <c r="F15" s="13">
        <f t="shared" si="0"/>
        <v>13431.622371887705</v>
      </c>
      <c r="G15" s="16">
        <v>21032909.800000001</v>
      </c>
      <c r="H15" s="16">
        <v>33073</v>
      </c>
      <c r="I15" s="14">
        <v>765.3</v>
      </c>
      <c r="J15" s="13">
        <f t="shared" si="1"/>
        <v>635.95409548574366</v>
      </c>
      <c r="K15" s="15" t="str">
        <f t="shared" si="2"/>
        <v>ผ่าน</v>
      </c>
      <c r="L15" s="15" t="str">
        <f t="shared" si="3"/>
        <v>ผ่าน</v>
      </c>
      <c r="M15" s="15" t="str">
        <f t="shared" si="4"/>
        <v>ผ่าน</v>
      </c>
    </row>
    <row r="17" spans="1:8" x14ac:dyDescent="0.65">
      <c r="A17" s="2" t="s">
        <v>33</v>
      </c>
    </row>
    <row r="18" spans="1:8" s="22" customFormat="1" x14ac:dyDescent="0.65">
      <c r="A18" s="18" t="s">
        <v>34</v>
      </c>
      <c r="B18" s="19" t="s">
        <v>35</v>
      </c>
      <c r="C18" s="20" t="s">
        <v>36</v>
      </c>
      <c r="D18" s="21">
        <f>7*100/9</f>
        <v>77.777777777777771</v>
      </c>
      <c r="G18" s="23"/>
      <c r="H18" s="24"/>
    </row>
    <row r="19" spans="1:8" s="22" customFormat="1" x14ac:dyDescent="0.65">
      <c r="A19" s="18" t="s">
        <v>37</v>
      </c>
      <c r="B19" s="19" t="s">
        <v>38</v>
      </c>
      <c r="C19" s="20" t="s">
        <v>36</v>
      </c>
      <c r="D19" s="25">
        <f>2*100/9</f>
        <v>22.222222222222221</v>
      </c>
      <c r="G19" s="23"/>
      <c r="H19" s="24"/>
    </row>
    <row r="20" spans="1:8" x14ac:dyDescent="0.65">
      <c r="A20" s="26" t="s">
        <v>39</v>
      </c>
      <c r="B20" s="27" t="s">
        <v>40</v>
      </c>
      <c r="C20" s="27"/>
      <c r="D20" s="28"/>
      <c r="H20" s="29"/>
    </row>
    <row r="21" spans="1:8" x14ac:dyDescent="0.65">
      <c r="A21" s="26"/>
      <c r="B21" s="22" t="s">
        <v>41</v>
      </c>
      <c r="C21" s="22"/>
      <c r="D21" s="30"/>
      <c r="H21" s="29"/>
    </row>
    <row r="22" spans="1:8" x14ac:dyDescent="0.65">
      <c r="A22" s="31"/>
      <c r="B22" s="31" t="s">
        <v>42</v>
      </c>
      <c r="C22" s="31"/>
      <c r="D22" s="32"/>
      <c r="H22" s="29"/>
    </row>
    <row r="23" spans="1:8" x14ac:dyDescent="0.65">
      <c r="A23" s="2" t="s">
        <v>43</v>
      </c>
      <c r="B23" s="33" t="s">
        <v>44</v>
      </c>
      <c r="D23" s="34"/>
      <c r="H23" s="29"/>
    </row>
    <row r="24" spans="1:8" x14ac:dyDescent="0.65">
      <c r="B24" s="2" t="s">
        <v>45</v>
      </c>
    </row>
    <row r="25" spans="1:8" x14ac:dyDescent="0.65">
      <c r="A25" s="35"/>
      <c r="B25" s="36"/>
    </row>
  </sheetData>
  <mergeCells count="8">
    <mergeCell ref="A1:M1"/>
    <mergeCell ref="A2:M2"/>
    <mergeCell ref="A3:M3"/>
    <mergeCell ref="A5:A6"/>
    <mergeCell ref="B5:B6"/>
    <mergeCell ref="C5:F5"/>
    <mergeCell ref="G5:J5"/>
    <mergeCell ref="K5:M5"/>
  </mergeCells>
  <conditionalFormatting sqref="L7:L15">
    <cfRule type="containsText" dxfId="5" priority="5" operator="containsText" text="ไม่ผ่าน">
      <formula>NOT(ISERROR(SEARCH("ไม่ผ่าน",L7)))</formula>
    </cfRule>
    <cfRule type="containsText" dxfId="4" priority="6" operator="containsText" text="ผ่าน">
      <formula>NOT(ISERROR(SEARCH("ผ่าน",L7)))</formula>
    </cfRule>
  </conditionalFormatting>
  <conditionalFormatting sqref="K7:K15">
    <cfRule type="containsText" dxfId="3" priority="3" operator="containsText" text="ไม่ผ่าน">
      <formula>NOT(ISERROR(SEARCH("ไม่ผ่าน",K7)))</formula>
    </cfRule>
    <cfRule type="containsText" dxfId="2" priority="4" operator="containsText" text="ผ่าน">
      <formula>NOT(ISERROR(SEARCH("ผ่าน",K7)))</formula>
    </cfRule>
  </conditionalFormatting>
  <conditionalFormatting sqref="M7:M15">
    <cfRule type="containsText" dxfId="1" priority="1" operator="containsText" text="ไม่ผ่าน">
      <formula>NOT(ISERROR(SEARCH("ไม่ผ่าน",M7)))</formula>
    </cfRule>
    <cfRule type="containsText" dxfId="0" priority="2" operator="containsText" text="ผ่าน">
      <formula>NOT(ISERROR(SEARCH("ผ่าน",M7)))</formula>
    </cfRule>
  </conditionalFormatting>
  <hyperlinks>
    <hyperlink ref="B20" r:id="rId1" xr:uid="{DBD212E1-AD8D-432B-BE38-5E94FD46ACB7}"/>
  </hyperlinks>
  <pageMargins left="0.2" right="0.19685039370078741" top="0.31496062992125984" bottom="0.31496062992125984" header="0.31496062992125984" footer="0.31496062992125984"/>
  <pageSetup paperSize="9" scale="90" orientation="landscape" r:id="rId2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คำนวณUnit Cost เม.ย.63_18052563</vt:lpstr>
      <vt:lpstr>เม.ย.63 pop UC ค่ากลางQ2_2563</vt:lpstr>
      <vt:lpstr>'คำนวณUnit Cost เม.ย.63_18052563'!Print_Titles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2020-05-18T08:58:41Z</dcterms:created>
  <dcterms:modified xsi:type="dcterms:W3CDTF">2020-05-18T12:44:39Z</dcterms:modified>
</cp:coreProperties>
</file>